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vad01\RedirectedDocuments\MasaP\My Documents\JAVNA NAROČILA\PRIZIDEK K VRTCU RADLJE OB DRAVI\POPISI\"/>
    </mc:Choice>
  </mc:AlternateContent>
  <bookViews>
    <workbookView xWindow="0" yWindow="0" windowWidth="28800" windowHeight="12300" tabRatio="928"/>
  </bookViews>
  <sheets>
    <sheet name="Gradbena in obrtniška dela" sheetId="3" r:id="rId1"/>
    <sheet name="Finalne obdelave" sheetId="15" state="hidden" r:id="rId2"/>
  </sheets>
  <definedNames>
    <definedName name="_xlnm.Print_Area" localSheetId="0">'Gradbena in obrtniška dela'!$A$1:$G$645</definedName>
    <definedName name="_xlnm.Print_Titles" localSheetId="0">'Gradbena in obrtniška dela'!$129:$130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9" i="3" l="1"/>
  <c r="E181" i="3"/>
  <c r="E204" i="3"/>
  <c r="E231" i="3"/>
  <c r="E292" i="3"/>
  <c r="E327" i="3"/>
  <c r="E346" i="3"/>
  <c r="E375" i="3"/>
  <c r="E420" i="3"/>
  <c r="E505" i="3"/>
  <c r="E534" i="3"/>
  <c r="E549" i="3"/>
  <c r="E567" i="3"/>
  <c r="E602" i="3"/>
  <c r="E626" i="3"/>
  <c r="G437" i="3" l="1"/>
  <c r="G436" i="3"/>
  <c r="G392" i="3" l="1"/>
  <c r="G260" i="3"/>
  <c r="G313" i="3"/>
  <c r="G482" i="3"/>
  <c r="G563" i="3"/>
  <c r="G501" i="3" l="1"/>
  <c r="G494" i="3"/>
  <c r="G480" i="3"/>
  <c r="G466" i="3"/>
  <c r="G465" i="3"/>
  <c r="G406" i="3" l="1"/>
  <c r="G405" i="3"/>
  <c r="G402" i="3"/>
  <c r="G401" i="3"/>
  <c r="G363" i="3"/>
  <c r="G361" i="3"/>
  <c r="G359" i="3" l="1"/>
  <c r="G590" i="3" l="1"/>
  <c r="G596" i="3" l="1"/>
  <c r="G582" i="3"/>
  <c r="G580" i="3" l="1"/>
  <c r="G194" i="3"/>
  <c r="G620" i="3" l="1"/>
  <c r="G618" i="3"/>
  <c r="G624" i="3"/>
  <c r="G623" i="3"/>
  <c r="G617" i="3"/>
  <c r="G616" i="3"/>
  <c r="G615" i="3"/>
  <c r="G614" i="3"/>
  <c r="G600" i="3"/>
  <c r="G599" i="3"/>
  <c r="G593" i="3"/>
  <c r="G595" i="3"/>
  <c r="G594" i="3"/>
  <c r="G588" i="3"/>
  <c r="G587" i="3"/>
  <c r="G586" i="3"/>
  <c r="G585" i="3"/>
  <c r="G626" i="3" l="1"/>
  <c r="G602" i="3"/>
  <c r="F605" i="3" s="1"/>
  <c r="F629" i="3" l="1"/>
  <c r="E83" i="3" s="1"/>
  <c r="G492" i="3"/>
  <c r="G484" i="3"/>
  <c r="G460" i="3"/>
  <c r="G459" i="3"/>
  <c r="G456" i="3"/>
  <c r="G455" i="3"/>
  <c r="G322" i="3" l="1"/>
  <c r="G227" i="3"/>
  <c r="G414" i="3" l="1"/>
  <c r="G398" i="3"/>
  <c r="G342" i="3" l="1"/>
  <c r="G256" i="3" l="1"/>
  <c r="G254" i="3"/>
  <c r="G248" i="3"/>
  <c r="G247" i="3"/>
  <c r="G173" i="3"/>
  <c r="G389" i="3" l="1"/>
  <c r="G390" i="3"/>
  <c r="G369" i="3" l="1"/>
  <c r="G365" i="3"/>
  <c r="G344" i="3" l="1"/>
  <c r="G217" i="3" l="1"/>
  <c r="G478" i="3" l="1"/>
  <c r="G223" i="3" l="1"/>
  <c r="G177" i="3" l="1"/>
  <c r="G638" i="3" l="1"/>
  <c r="G151" i="3" l="1"/>
  <c r="G149" i="3"/>
  <c r="G147" i="3"/>
  <c r="G143" i="3"/>
  <c r="G139" i="3"/>
  <c r="G137" i="3"/>
  <c r="G64" i="15" l="1"/>
  <c r="G61" i="15"/>
  <c r="G57" i="15"/>
  <c r="G53" i="15"/>
  <c r="G44" i="15"/>
  <c r="G35" i="15"/>
  <c r="G23" i="15"/>
  <c r="G12" i="15"/>
  <c r="G67" i="15" l="1"/>
  <c r="G68" i="15" s="1"/>
  <c r="G70" i="15" s="1"/>
  <c r="G141" i="3"/>
  <c r="G145" i="3"/>
  <c r="G153" i="3"/>
  <c r="G155" i="3"/>
  <c r="G157" i="3"/>
  <c r="G169" i="3"/>
  <c r="G171" i="3"/>
  <c r="G175" i="3"/>
  <c r="G179" i="3"/>
  <c r="G219" i="3"/>
  <c r="G221" i="3"/>
  <c r="G225" i="3"/>
  <c r="G229" i="3"/>
  <c r="G242" i="3"/>
  <c r="G244" i="3"/>
  <c r="G251" i="3"/>
  <c r="G252" i="3"/>
  <c r="G258" i="3"/>
  <c r="G262" i="3"/>
  <c r="G264" i="3"/>
  <c r="G266" i="3"/>
  <c r="G268" i="3"/>
  <c r="G270" i="3"/>
  <c r="G272" i="3"/>
  <c r="G274" i="3"/>
  <c r="G276" i="3"/>
  <c r="G278" i="3"/>
  <c r="G280" i="3"/>
  <c r="G282" i="3"/>
  <c r="G284" i="3"/>
  <c r="G286" i="3"/>
  <c r="G288" i="3"/>
  <c r="G290" i="3"/>
  <c r="G192" i="3"/>
  <c r="G196" i="3"/>
  <c r="G198" i="3"/>
  <c r="G200" i="3"/>
  <c r="G202" i="3"/>
  <c r="G303" i="3"/>
  <c r="G307" i="3"/>
  <c r="G305" i="3"/>
  <c r="G309" i="3"/>
  <c r="G311" i="3"/>
  <c r="G315" i="3"/>
  <c r="G317" i="3"/>
  <c r="G319" i="3"/>
  <c r="G323" i="3"/>
  <c r="G325" i="3"/>
  <c r="G340" i="3"/>
  <c r="G357" i="3"/>
  <c r="G367" i="3"/>
  <c r="G371" i="3"/>
  <c r="G373" i="3"/>
  <c r="G386" i="3"/>
  <c r="G394" i="3"/>
  <c r="G396" i="3"/>
  <c r="G408" i="3"/>
  <c r="G410" i="3"/>
  <c r="G412" i="3"/>
  <c r="G416" i="3"/>
  <c r="G418" i="3"/>
  <c r="G429" i="3"/>
  <c r="G431" i="3"/>
  <c r="G433" i="3"/>
  <c r="G439" i="3"/>
  <c r="G441" i="3"/>
  <c r="G443" i="3"/>
  <c r="G463" i="3"/>
  <c r="G464" i="3"/>
  <c r="G476" i="3"/>
  <c r="G503" i="3"/>
  <c r="G518" i="3"/>
  <c r="G526" i="3"/>
  <c r="G532" i="3"/>
  <c r="G545" i="3"/>
  <c r="G547" i="3"/>
  <c r="G562" i="3"/>
  <c r="G565" i="3"/>
  <c r="G636" i="3"/>
  <c r="G640" i="3"/>
  <c r="G642" i="3"/>
  <c r="F645" i="3" l="1"/>
  <c r="E85" i="3" s="1"/>
  <c r="G534" i="3"/>
  <c r="F537" i="3" s="1"/>
  <c r="G21" i="3"/>
  <c r="G375" i="3"/>
  <c r="F378" i="3" s="1"/>
  <c r="G327" i="3"/>
  <c r="F330" i="3" s="1"/>
  <c r="G292" i="3"/>
  <c r="F295" i="3" s="1"/>
  <c r="G159" i="3"/>
  <c r="F162" i="3" s="1"/>
  <c r="G567" i="3"/>
  <c r="F570" i="3" s="1"/>
  <c r="G549" i="3"/>
  <c r="F552" i="3" s="1"/>
  <c r="G505" i="3"/>
  <c r="F508" i="3" s="1"/>
  <c r="G420" i="3"/>
  <c r="F423" i="3" s="1"/>
  <c r="G346" i="3"/>
  <c r="F349" i="3" s="1"/>
  <c r="G231" i="3"/>
  <c r="F234" i="3" s="1"/>
  <c r="G204" i="3"/>
  <c r="F207" i="3" s="1"/>
  <c r="E82" i="3"/>
  <c r="E81" i="3" l="1"/>
  <c r="G19" i="3" s="1"/>
  <c r="E79" i="3"/>
  <c r="E76" i="3"/>
  <c r="E75" i="3"/>
  <c r="E70" i="3"/>
  <c r="E67" i="3"/>
  <c r="E65" i="3"/>
  <c r="E77" i="3"/>
  <c r="E68" i="3"/>
  <c r="E73" i="3"/>
  <c r="G181" i="3"/>
  <c r="F184" i="3" s="1"/>
  <c r="E74" i="3"/>
  <c r="E69" i="3"/>
  <c r="E78" i="3"/>
  <c r="E72" i="3" l="1"/>
  <c r="G17" i="3" s="1"/>
  <c r="E66" i="3"/>
  <c r="E64" i="3" s="1"/>
  <c r="E88" i="3" l="1"/>
  <c r="G15" i="3"/>
  <c r="G24" i="3" l="1"/>
  <c r="G26" i="3" s="1"/>
  <c r="G28" i="3" s="1"/>
  <c r="G30" i="3" s="1"/>
  <c r="G32" i="3" s="1"/>
</calcChain>
</file>

<file path=xl/sharedStrings.xml><?xml version="1.0" encoding="utf-8"?>
<sst xmlns="http://schemas.openxmlformats.org/spreadsheetml/2006/main" count="609" uniqueCount="414">
  <si>
    <t>Investitor:</t>
  </si>
  <si>
    <t>Objekt:</t>
  </si>
  <si>
    <t>Lokacija:</t>
  </si>
  <si>
    <t>Faza projekta:</t>
  </si>
  <si>
    <t>PZI</t>
  </si>
  <si>
    <t>SKUPAJ</t>
  </si>
  <si>
    <t>GRADBENA DELA</t>
  </si>
  <si>
    <t>Pripravljalna in zaključna dela</t>
  </si>
  <si>
    <t>Zemeljska dela</t>
  </si>
  <si>
    <t>Betonska dela</t>
  </si>
  <si>
    <t>Zidarska dela</t>
  </si>
  <si>
    <t>Tesarska dela</t>
  </si>
  <si>
    <t>Montažna konstrukcija</t>
  </si>
  <si>
    <t>Fasaderska dela</t>
  </si>
  <si>
    <t>Suhomontažna dela</t>
  </si>
  <si>
    <t>Krovsko kleparska dela</t>
  </si>
  <si>
    <t>Ključavničarska in mizarska dela</t>
  </si>
  <si>
    <t>Tlakarska dela</t>
  </si>
  <si>
    <t>Pleskarska dela</t>
  </si>
  <si>
    <t>Keramičarska dela</t>
  </si>
  <si>
    <t>PROJEKTNA DOKUMENTACIJA</t>
  </si>
  <si>
    <t>SKUPAJ (brez ddv)</t>
  </si>
  <si>
    <t>Opomba - pri ponudbi in izvedbi upoštevati upoštevati:</t>
  </si>
  <si>
    <t>*</t>
  </si>
  <si>
    <t>vse dobave in nabave materialov ter veznih</t>
  </si>
  <si>
    <t>in montažnih materialov</t>
  </si>
  <si>
    <t>vse horizontalne in vertikalne prenose ter prevoze</t>
  </si>
  <si>
    <t>na gradbišču in do gradbišča</t>
  </si>
  <si>
    <t>vsa zavarovanja in podpiranja med izkopi in zasipi</t>
  </si>
  <si>
    <t>vse zasipe in utrjevanje tal po končanih delih</t>
  </si>
  <si>
    <t>odvoz vseh viškov izkopanega materiala na</t>
  </si>
  <si>
    <t xml:space="preserve">stalno deponijo, komplet s plačilom vseh </t>
  </si>
  <si>
    <t>komunalnih pristojbin</t>
  </si>
  <si>
    <t xml:space="preserve">vsa podpiranja in zavarovanja med opaženjem in </t>
  </si>
  <si>
    <t>betoniranjem konstrukcij</t>
  </si>
  <si>
    <t>ves standardizirani vezni in montažni material</t>
  </si>
  <si>
    <t>pri opažarskih delih</t>
  </si>
  <si>
    <t xml:space="preserve">negovanje in vibriranje betonov med vgradnjo </t>
  </si>
  <si>
    <t>in pred razopaženjem betonskih elementov</t>
  </si>
  <si>
    <t xml:space="preserve">vse delovne in lovilne odre - razen fasadnega odra, </t>
  </si>
  <si>
    <t>ki je posebej prikazan v popisu</t>
  </si>
  <si>
    <t>dobavo in pripravo vseh veznih in pritrdilnih</t>
  </si>
  <si>
    <t>materialov</t>
  </si>
  <si>
    <t>vse mere kontrolirati na kraju samem oz. na gradbišču</t>
  </si>
  <si>
    <t>upoštevati vsa dodatna navodila nadzora in projektanta</t>
  </si>
  <si>
    <t xml:space="preserve">pri opisih upoštevati TEHNIČNO POROČILO, PROJEKT </t>
  </si>
  <si>
    <t>STATIKE IN GEOMEHANSKO POROČILO</t>
  </si>
  <si>
    <t xml:space="preserve">Vsi vgrajeni materiali oz. sestave materialov morajo biti usklajeni </t>
  </si>
  <si>
    <t>z zahtevami študije požarne varnosti kar je potrebno tudi dokazati z atesti in certifikati</t>
  </si>
  <si>
    <t>Vsa dela morajo biti izvedena po zadnjem stanju gradbene tehnike oz. veljavnih standardih in predpisih</t>
  </si>
  <si>
    <t>DDV prikazati posebej</t>
  </si>
  <si>
    <t>Št.</t>
  </si>
  <si>
    <t>Opis postavke</t>
  </si>
  <si>
    <t>Količina</t>
  </si>
  <si>
    <t>e.m.</t>
  </si>
  <si>
    <t>Cena na e.m.</t>
  </si>
  <si>
    <t>Cena skupaj</t>
  </si>
  <si>
    <t>kpl</t>
  </si>
  <si>
    <t>Izvedba geodetskih meritev, ugotovitev meja parcele zaradi gradbenih posegov in linij obstoječih komunalnih vodov, pred pričetkom gradnje, v sodelovanju s pristojnimi komunalnimi službami. Pred pričetkom gradnje je potrebno preveriti podatke, zakoličiti vse infrastrukturne vode skladno s pogoji upravljavcev. V ceni so zajeti vsi stroški geodetske službe in izvajalca.</t>
  </si>
  <si>
    <t>Izvedba geodetskih meritev po končani gradnji za pripravo dokumentacije in vris objekta v kataster stavb.</t>
  </si>
  <si>
    <t>Izdelava varnostnega elaborata gradbišča, ki ga izdela za to pooblaščena oseba.</t>
  </si>
  <si>
    <t>Izdelava načrta organizacije gradbišča, v skladu s pogoji iz gradbenega dovoljenja in v skladu z varnostnim načrtom.</t>
  </si>
  <si>
    <t>Izdelava in postavitev table za označitev gradbišča, skladno z veljavnim pravilnikom o označitvi gradbišč. Všteto tudi odstranjevanje table po končani gradnji.</t>
  </si>
  <si>
    <t>Postavitev in zavarovanje prečnih profilov objekta za čas gradnje. Ocena.</t>
  </si>
  <si>
    <t>kom</t>
  </si>
  <si>
    <t>Pospravljanje in čiščenje gradbišča po posameznih fazah ter po zaključenih delih.</t>
  </si>
  <si>
    <t>Razna ostala dodatna in nepredvidena pripravljalna dela, ki se lahko pojavijo v času gradnje in niso posebej zajeta v osnovnem popisu del.
Ocenjeno 5% vrednosti vseh pripravljalnih del.</t>
  </si>
  <si>
    <t>%</t>
  </si>
  <si>
    <t>Pripravljalna in zaključna dela skupaj</t>
  </si>
  <si>
    <t>m2</t>
  </si>
  <si>
    <t>m1</t>
  </si>
  <si>
    <t>m3</t>
  </si>
  <si>
    <t>2. Zemeljska dela</t>
  </si>
  <si>
    <t>Planiranje dna izkopov na točnost +-3 cm, planiranje terena 3. kategorije na ravnih površinah, vključno z evtl. Utrjevanjem do predpisanih zbitosti.</t>
  </si>
  <si>
    <t>Prevoz zemlje s 7 tonskim kamionom, nakladanje istočasno z izkopom, normalni pogoji dela, zemljina 3. kategorije, na razdaljo do 10 km, s plačilom komunalnih pristojbin, horizontalni prenosi, vertikalni prenosi, prevozi in transporti.
OPOMBA: V količini je zajet material v raščenem stanju!</t>
  </si>
  <si>
    <t>Razna ostala dodatna in nepredvidena zemeljska dela, ki se lahko pojavijo v času gradnje in niso posebej zajeta v osnovnem popisu del.
Ocenjeno 5% vrednosti vseh zemeljskih del.</t>
  </si>
  <si>
    <t xml:space="preserve">Zemeljska dela skupaj </t>
  </si>
  <si>
    <t>kg</t>
  </si>
  <si>
    <t>Škropljenje betonskih plošč in razčlenjenih konstrukcij najmanj trikrat dnevno v roku treh dni.</t>
  </si>
  <si>
    <t>Razna ostala dodatna in nepredvidena betonska dela, ki se lahko pojavijo v času gradnje in niso posebej zajeta v osnovnem popisu del.
Ocenjeno 5% vrednosti vseh betonskih del.</t>
  </si>
  <si>
    <t>Betonska dela skupaj</t>
  </si>
  <si>
    <t>Zidarska pomoč obrtnikom, PK (pavšalno).</t>
  </si>
  <si>
    <t>ur</t>
  </si>
  <si>
    <t>Zidarska pomoč obrtnikom, KV (pavšalno).</t>
  </si>
  <si>
    <t>Zidarska pomoč elektroinštalaterjem, PK (pavšalno).</t>
  </si>
  <si>
    <t>Zidarska pomoč elektroinštalaterjem, KV (pavšalno).</t>
  </si>
  <si>
    <t>Zidarska pomoč strojnim inštalaterjem, PK (pavšalno).</t>
  </si>
  <si>
    <t>Zidarska pomoč strojnim inštalaterjem, KV (pavšalno).</t>
  </si>
  <si>
    <t>Razna ostala dodatna in nepredvidena zidarska dela, ki se lahko pojavijo v času gradnje in niso posebej zajeta v osnovnem popisu del.
Ocenjeno 5% vrednosti vseh zidarskih del.</t>
  </si>
  <si>
    <t>Zidarska dela skupaj</t>
  </si>
  <si>
    <t>Razna ostala dodatna in nepredvidena tesarska dela, ki se lahko pojavijo v času gradnje in niso posebej zajeta v osnovnem popisu del.
Ocenjeno 5% vrednosti vseh tesarskih del.</t>
  </si>
  <si>
    <t>Tesarska dela skupaj</t>
  </si>
  <si>
    <t>6. Montažna konstrukcija</t>
  </si>
  <si>
    <t xml:space="preserve">m1 </t>
  </si>
  <si>
    <t xml:space="preserve">Pri izdelavi ponudbe za montažno konstrukcijo upoštevati projektantsko usklajevanje in korekcije načrtov inštalacij zaradi optimalnejše izvedbe poteka inštalacijskih vodov v montažnih stenah in na mestih prebojev glede na tehnologijo gradnje in statične ovire. Cevi za vode elektro inštalacij vgraditi v stene že v fazi proizvodnje v čim večji meri, ravno tako že v proizvodnji izdelati preboje in ojačitve v stenah in stropovih. </t>
  </si>
  <si>
    <t>Razna ostala dodatna in nepredvidena dela na montažnih konstrukcijah, ki se lahko pojavijo v času gradnje in niso posebej zajeta v osnovnem popisu del.
Ocenjeno 5% vrednosti vseh montažerskih del.</t>
  </si>
  <si>
    <t>Montažna konstrukcija skupaj</t>
  </si>
  <si>
    <t>OBRTNIŠKA DELA</t>
  </si>
  <si>
    <t>7. Fasaderska dela</t>
  </si>
  <si>
    <t>Razna ostala dodatna in nepredvidena fasaderska dela, ki se lahko pojavijo v času gradnje in niso posebej zajeta v osnovnem popisu del.
Ocenjeno 5% vrednosti vseh fasaderskih del.</t>
  </si>
  <si>
    <t>Fasaderska dela skupaj</t>
  </si>
  <si>
    <t>8. Suhomontažna mavčna dela</t>
  </si>
  <si>
    <t>OPOMBA:
- Odprtine velikosti do 2,5 m2 v količini niso odštete.</t>
  </si>
  <si>
    <t>Razna ostala dodatna in nepredvidena suhomontažna dela, ki se lahko pojavijo v času gradnje in niso posebej zajeta v osnovnem popisu del.
Ocenjeno 5% vrednosti vseh suhomontažnih del.</t>
  </si>
  <si>
    <t>Suhomontažna mavčna dela skupaj</t>
  </si>
  <si>
    <t>9. Krovsko kleparska dela</t>
  </si>
  <si>
    <t>Dobava in montaža tipskih linijskih snegolovov za predvideno kritino iz polikarbonata (S3), pocinkani. V količini zajeta ena vrsta na strešino pri kapi.</t>
  </si>
  <si>
    <t>Razna ostala dodatna in nepredvidena krovska in kleparska dela, ki se lahko pojavijo v času gradnje in niso posebej zajeta v osnovnem popisu del.
Ocenjeno 5% vrednosti vseh krovsko kleparskih del.</t>
  </si>
  <si>
    <t>Krovsko kleparska dela skupaj</t>
  </si>
  <si>
    <t>10. Ključavničarska in mizarska dela</t>
  </si>
  <si>
    <t>Nabava, izdelava in montaža raznih tipskih INOX jeklenih profilov na nivojskih prehodih tlakov, sider,  zaključkov ipd. Količina je pavšalna</t>
  </si>
  <si>
    <t>Čistilni predpražnik za zunanjo in notranjo uporabo, material najlon/vinil, na močni gumijasti podlagi in gumi obrobo 2 cm, maksimalne debeline 7 mm, močna vpojnost, nepremočljiv in nedrseč v antracit barvi, dimenzije 90x120 cm.</t>
  </si>
  <si>
    <t>OKNA:</t>
  </si>
  <si>
    <t>b.) Žaluzije:</t>
  </si>
  <si>
    <r>
      <t xml:space="preserve">Dodatne opombe:
</t>
    </r>
    <r>
      <rPr>
        <sz val="10"/>
        <rFont val="Arial CE"/>
        <charset val="238"/>
      </rPr>
      <t>- Vse mere predhodno uskladiti z izvajalcem montažne konstrukcije, oz. jih</t>
    </r>
    <r>
      <rPr>
        <b/>
        <sz val="10"/>
        <rFont val="Arial CE"/>
        <charset val="238"/>
      </rPr>
      <t xml:space="preserve"> </t>
    </r>
    <r>
      <rPr>
        <sz val="10"/>
        <rFont val="Arial CE"/>
        <charset val="238"/>
      </rPr>
      <t>kontrolirati na gradbišču
- Možna so manjša odstopanja v zasnovi, vezano naproizvodni program in zmožnosti izbranega dobavitelja, spremembe pa mora potrditi projektant arhitekture objekta.
- Podane mere so zunanje
- potrebno je upoštevati načrt strojnih inštalacij v primeru vgradnje prezračevalnih rešetk</t>
    </r>
  </si>
  <si>
    <t>VHODNA VRATA:</t>
  </si>
  <si>
    <t>SANITARNE STENE - WC KABINE:</t>
  </si>
  <si>
    <r>
      <t>Tehnični pogoji za izdelavo sanitarnih sten:
- MATERIAL STEN:</t>
    </r>
    <r>
      <rPr>
        <sz val="10"/>
        <rFont val="Arial CE"/>
        <charset val="238"/>
      </rPr>
      <t xml:space="preserve"> MAX COMPACT PLOŠČE 13 mm, VIŠINA 105 cm
</t>
    </r>
    <r>
      <rPr>
        <b/>
        <sz val="10"/>
        <rFont val="Arial CE"/>
        <charset val="238"/>
      </rPr>
      <t>- PRITRDILNI MATERIAL</t>
    </r>
    <r>
      <rPr>
        <sz val="10"/>
        <rFont val="Arial CE"/>
        <charset val="238"/>
      </rPr>
      <t xml:space="preserve">: INOX 
</t>
    </r>
    <r>
      <rPr>
        <b/>
        <sz val="10"/>
        <rFont val="Arial CE"/>
        <charset val="238"/>
      </rPr>
      <t>- MONTAŽA</t>
    </r>
    <r>
      <rPr>
        <sz val="10"/>
        <rFont val="Arial CE"/>
        <charset val="238"/>
      </rPr>
      <t xml:space="preserve"> V TLA IN STENE, PREDVIDETI OJAČITVE ZA STABILIZACIJO IZ INOX PROFILOV
</t>
    </r>
    <r>
      <rPr>
        <b/>
        <sz val="10"/>
        <rFont val="Arial CE"/>
        <charset val="238"/>
      </rPr>
      <t>- SPODAJ 15 cm DILATACIJE</t>
    </r>
    <r>
      <rPr>
        <sz val="10"/>
        <rFont val="Arial CE"/>
        <charset val="238"/>
      </rPr>
      <t xml:space="preserve"> MED PLOŠČAMI IN TLAKOM
</t>
    </r>
    <r>
      <rPr>
        <b/>
        <sz val="10"/>
        <rFont val="Arial CE"/>
        <charset val="238"/>
      </rPr>
      <t xml:space="preserve">- DILATACIJA MED FIKSNIM ELEMENTOM IN VRATI </t>
    </r>
    <r>
      <rPr>
        <sz val="10"/>
        <rFont val="Arial CE"/>
        <charset val="238"/>
      </rPr>
      <t xml:space="preserve">2cm Z "METLIČASTIM" TRAKOM, DA SE ONEMOGOČI PRIPIRANJE PRSTKOV. TRAK KI ONEMOGOČA GLEDANJE V KABINO, NAJ SE LEPI ALI VIJAČI NA STENE KABINE ALI VRATA!
</t>
    </r>
    <r>
      <rPr>
        <b/>
        <sz val="10"/>
        <rFont val="Arial CE"/>
        <charset val="238"/>
      </rPr>
      <t>- ROČAJ ZA ODPIRANJE</t>
    </r>
    <r>
      <rPr>
        <sz val="10"/>
        <rFont val="Arial CE"/>
        <charset val="238"/>
      </rPr>
      <t xml:space="preserve"> NA VIŠINI ca.100 cm PRI VISOKIH KABINAH IN NA VIŠINI 67,5 cm PRI NIZKIH KABINAH, OZ. NAMESTO KLJUKE OKROGEL IZREZ PREMERA 6 CM, NASTAVEK ZA PRIPRTJE, KI ONEMOGOČA VRTENJE VRAT, MEHKA BLAŽILNA OBLOGA
</t>
    </r>
    <r>
      <rPr>
        <b/>
        <sz val="10"/>
        <rFont val="Arial CE"/>
        <charset val="238"/>
      </rPr>
      <t>- SVETLA ŠIRINA</t>
    </r>
    <r>
      <rPr>
        <sz val="10"/>
        <rFont val="Arial CE"/>
        <charset val="238"/>
      </rPr>
      <t xml:space="preserve"> PREHODA 70 cm, VRATNEGA KRILA 66 cm
</t>
    </r>
    <r>
      <rPr>
        <b/>
        <sz val="10"/>
        <rFont val="Arial CE"/>
        <charset val="238"/>
      </rPr>
      <t>- ZATIČ ZA ZAPIRANJE</t>
    </r>
    <r>
      <rPr>
        <sz val="10"/>
        <rFont val="Arial CE"/>
        <charset val="238"/>
      </rPr>
      <t xml:space="preserve"> NA VIŠINI 160 cm PRI VISOKIH KABINAH
</t>
    </r>
    <r>
      <rPr>
        <b/>
        <sz val="10"/>
        <rFont val="Arial CE"/>
        <charset val="238"/>
      </rPr>
      <t>- BARVA</t>
    </r>
    <r>
      <rPr>
        <sz val="10"/>
        <rFont val="Arial CE"/>
        <charset val="238"/>
      </rPr>
      <t xml:space="preserve">, PREDVIDENO GLADKA BELA OZ. PO DOGOVORU S PROJEKTANTOM IN USKLAJENA Z KERAMIKO
</t>
    </r>
    <r>
      <rPr>
        <b/>
        <sz val="10"/>
        <rFont val="Arial CE"/>
        <charset val="238"/>
      </rPr>
      <t>- ODPIRANJE VRA</t>
    </r>
    <r>
      <rPr>
        <sz val="10"/>
        <rFont val="Arial CE"/>
        <charset val="238"/>
      </rPr>
      <t xml:space="preserve">T GLEDANO IZ KABINE NAVZVEN
</t>
    </r>
    <r>
      <rPr>
        <b/>
        <sz val="10"/>
        <rFont val="Arial CE"/>
        <charset val="238"/>
      </rPr>
      <t>- VISOKE STENE</t>
    </r>
    <r>
      <rPr>
        <sz val="10"/>
        <rFont val="Arial CE"/>
        <charset val="238"/>
      </rPr>
      <t xml:space="preserve"> (215cm) PRILAGODITI SANITARNI STENI ZA WC ŠKOLJKO VIŠINE 120 cm. PLOŠČE IZREZATI TAKO, DA SE PRILAGODIJO STENI
</t>
    </r>
    <r>
      <rPr>
        <b/>
        <sz val="10"/>
        <rFont val="Arial CE"/>
        <charset val="238"/>
      </rPr>
      <t xml:space="preserve">- VSE MERE PREVERITI </t>
    </r>
    <r>
      <rPr>
        <sz val="10"/>
        <rFont val="Arial CE"/>
        <charset val="238"/>
      </rPr>
      <t xml:space="preserve">IN USKLADITI NA GRADBIŠČU
</t>
    </r>
    <r>
      <rPr>
        <b/>
        <sz val="10"/>
        <rFont val="Arial CE"/>
        <charset val="238"/>
      </rPr>
      <t>- DELAVNIŠKE RISBE</t>
    </r>
    <r>
      <rPr>
        <sz val="10"/>
        <rFont val="Arial CE"/>
        <charset val="238"/>
      </rPr>
      <t xml:space="preserve"> POSLATI PROJEKTANTU V POTRDITEV
</t>
    </r>
    <r>
      <rPr>
        <b/>
        <sz val="10"/>
        <rFont val="Arial CE"/>
        <charset val="238"/>
      </rPr>
      <t>- BARVE SO DOLOČENE</t>
    </r>
    <r>
      <rPr>
        <sz val="10"/>
        <rFont val="Arial CE"/>
        <charset val="238"/>
      </rPr>
      <t xml:space="preserve"> V NAČRTU NOTRANJE OPREME IN FINALNIH OBDELAV. PRED IZVEDBO OBVEZNA USKLADITEV Z PROJEKTANTOM ARHITEKTURE IN OPREME.</t>
    </r>
  </si>
  <si>
    <t>Razna ostala dodatna in nepredvidena ključavničarska in mizarska dela, ki se lahko pojavijo v času gradnje in niso posebej zajeta v osnovnem popisu del.
Ocenjeno 5% vrednosti vseh ključavničarskih in mizarskih del.</t>
  </si>
  <si>
    <t>Ključavničarska in mizarska dela skupaj</t>
  </si>
  <si>
    <t>11. Tlakarska dela</t>
  </si>
  <si>
    <r>
      <t xml:space="preserve">Opomba:
</t>
    </r>
    <r>
      <rPr>
        <sz val="10"/>
        <color indexed="8"/>
        <rFont val="Arial"/>
        <family val="2"/>
        <charset val="238"/>
      </rPr>
      <t>Na večjih površinah je potrebno diletiranje v posameznih poljih.
Nad območjem talnega gretja je potrebno uporabiti lepilo, ki je primerno za polaganje talne obloge na plošče s talnim gretjem, kar je potrebno upoštevati v c.e.m.! 
VSE KOLIČINE IN DOBAVO MATERIALOV VKLJUČNO Z REZERVO PREDVIDI DOBAVITELJ ALI IZVAJALEC NA PODLAGI GRAFIČNIH LISTOV IN IZMER NA OBJEKTU! 
Za vse materiale glej grafične liste.
Pred izvedbo del oz. dobavo materialov je obvezna predstavitev živih vzorcev oz. palet, naročniku oz. projektantu finalnih obdelav in opreme.
Pred izvedbo vseh del na objektu je izbrani izvajalec dolžan preveriti in uskladiti vsa odstopanja med projektno zasnovo in dejanskim stanjem in o tem obvestiti projektanta ali investitorja.</t>
    </r>
  </si>
  <si>
    <t>PARKET:</t>
  </si>
  <si>
    <t>PVC:</t>
  </si>
  <si>
    <t>TARTAN:</t>
  </si>
  <si>
    <t>TARTAN PLOŠČE OPEČNE BARVE 50 x 50 cm, debeline 3 cm. Nedrseča površina, visoko vzdržljiv material, odpornost na vlago in vremenske vplive, odpornost na visoke in nizke temperature. Ustrezni testi za višino padca (SIST EN 1177: 2008)</t>
  </si>
  <si>
    <t>Razna ostala dodatna in nepredvidena tlakarska dela, ki se lahko pojavijo v času gradnje in niso posebej zajeta v osnovnem popisu del.
Ocenjeno 5% vrednosti vseh tlakarskih del.</t>
  </si>
  <si>
    <t>Tlakarska dela skupaj</t>
  </si>
  <si>
    <t>12. Slikopleskarska dela</t>
  </si>
  <si>
    <t>OPOMBA:
- Odprtine velikosti do 3 m2 v količini niso odštete zaradi obdelave špalet.</t>
  </si>
  <si>
    <t>Razna ostala dodatna in nepredvidena slikopleskarska dela, ki se lahko pojavijo v času gradnje in niso posebej zajeta v osnovnem popisu del.
Ocenjeno 5% vrednosti vseh slikopleskarskih del.</t>
  </si>
  <si>
    <t>Slikopleskarska dela skupaj</t>
  </si>
  <si>
    <t>13. Keramičarska dela</t>
  </si>
  <si>
    <t>- Polaganje talnih in stenskih keramičnih ploščic na cementni estrih in na fino ometane stene oz. drugače izravnane stene s predhodno impregnacijo kompletno s stičenjem. Stičenje z vodoodporno fugirno maso po izboru projektanta (siva) in po predloženih vzorcih. Vsa talna keramika se polaga pravokotno na stene prostorov (ne diagonalno!). Fuge se poravnavajo kjer je na tleh in na steni enak kaliber/dimenzija keramike in izvedba to omogoča, sicer se polaga z vidnim zamikom med talno in stensko fugo.</t>
  </si>
  <si>
    <t>Razna ostala dodatna in nepredvidena keramičarska dela, ki se lahko pojavijo v času gradnje in niso posebej zajeta v osnovnem popisu del.
Ocenjeno 5% vrednosti vseh keramičarskih del.</t>
  </si>
  <si>
    <t>Keramičarska dela skupaj</t>
  </si>
  <si>
    <t xml:space="preserve">Usklajevanje in korigiranje  PZI projektne dokumentacije načrtov arhitekture, elektroinštalacij, strojnih inštalacij in kuhinjske tehnologije s izbranim izvajalcem montažne konstrukcije objekta zaradi optimizacije izvedbe (prilagoditve poteka vodov in prebojev v montažni konstrukciji...). </t>
  </si>
  <si>
    <t>Izvedba projekta izvedenih del (PID dokumentacije).</t>
  </si>
  <si>
    <t>Projektna dokumentacija skupaj</t>
  </si>
  <si>
    <t>količina</t>
  </si>
  <si>
    <t>cena/enoto</t>
  </si>
  <si>
    <t>kos</t>
  </si>
  <si>
    <t>VRTEC BRESTANICA finalne obdelave - popis</t>
  </si>
  <si>
    <t>SPLOŠNE OPOMBE</t>
  </si>
  <si>
    <t>VSE KOLIČINE IN DOBAVO MATERIALOV VKLJUČNO Z REZERVO PREDVIDI DOBAVITELJ ALI IZVAJALEC NA PODLAGI GRAFIČNIH LISTOV IN IZMER NA OBJEKTU! 
Za vse materiale glej grafične liste.
Pred izvedbo del oz. dobavo materialov je obvezna predstavitev živih vzorcev oz. palet, naročniku oz. projektantu finalnih obdelav in opreme.
Pred izvedbo vseh del na objektu je izbrani izvajalec dolžan preveriti in uskladiti vsa odstopanja med projektno zasnovo in dejanskim stanjem in o tem obvestiti projektanta ali investitorja.</t>
  </si>
  <si>
    <t>MATERIALI SO UPOSTEVANI ŽE V POPISU GRADBENO OBRTNIŠKIH DEL V NAČRTU ARHITEKTURE!</t>
  </si>
  <si>
    <t>Opis:</t>
  </si>
  <si>
    <t>Ponujen drug ustrezen material:</t>
  </si>
  <si>
    <t>E/M</t>
  </si>
  <si>
    <t>skupaj EUR</t>
  </si>
  <si>
    <t>PARKET</t>
  </si>
  <si>
    <t>Dobava in polaganje gotovega parketa HRAST, dvoslojni, 11 mm, primeren za talno gretje, dimenzij 600-900/90 mm, ultra mat lak kot npr. BONA NATURALE, videz naravnega lesa - izgled oljenega parketa kot npr. MOPAR HRVAŠKA, BOEN, HARO… skupaj z izravnavo podloge in lesenimi zaključnimi letvicam. Kvaliteto parketov kot mpr. Natur, rustik, rustik rustik ali I., II., III. se določi na podlagi predstavljenih vzorcov in cene.</t>
  </si>
  <si>
    <t>pritličje SKUPAJ: 252,62 m2</t>
  </si>
  <si>
    <t>mansarda SKUPAJ: 46,05 m2</t>
  </si>
  <si>
    <t>pritličje in mansarda SKUPAJ</t>
  </si>
  <si>
    <t>PVC</t>
  </si>
  <si>
    <t>Dobava visokokvalitetne PVC heterogene talne obloge kot npr. GERFLOR Taralay Impression Compact, ali DLW Armstrong, ali Tarkett Acczent Excellence 80; skupna debelina EN 428 2,0mm, debelina pohodnega sloja EN 429 ≥ 0,70, ojačevalni sloj mrežica iz steklenih vlaken, skupna teža EN 430 2635gr/m2, širina/dolžina rol EN 426 200cm/25m, klasifikacija EN 685 34-43, ognjevarnost EN 13 501-1 Bfl-s1, antistatičnost EN 1815 &lt; 2kV, odpornost površine EN 660.1 ≤ 0,08mm - razred T, primerna za zelo prehodna območja, dimenzijska stabilnost EN434 ≤ 0,4%, preostalo odtisovanje EN 433 ≤ 0,2%, termična prevodnost EN 15 524 0,25W/(m.K), barvna obstojnost ≥ 6, zdrsnost R10, odpornost na kemikalije dobra, primeren za talno gretje, permanentna antibakteriološka in antifungicidna obdelava kot npr. Sanosol, UV obdelava pohodnega sloja kot npr.Protecsol ( dodatno premazovanje v eksploataciji ni potrebno), 100% recycable:</t>
  </si>
  <si>
    <t>Brušenje in sesanje strojnega betonskega estriha ( zahteve: ravnost podlage po EN 18202 tabela 3, vlažnost estriha max. 2,0% po CM metodi, če je talno gretje vlažnost estriha max. 1,8%, temperatura podlage 15-20oC, temperatura zraka 18-25oC, reletivna zračna vlaga pod 70%), nanos disperzijskega predpremaza kot npr. Uzin PE 360, Schonox KH, Bostik G16 , izravnava podlage z cement polimerno izravnalno maso kot npr. Uzin NC 160, Schonox ZM, Bostik Niboplan U (zahteva DIN EN 13813 C30/F6; tlačna trdnost min. 30N/mm2, upogibna trdnost min. 6N/mm2 ) povprečne debeline 2,0mm:</t>
  </si>
  <si>
    <t>Brušenje in sesanje položene izravnalne mase, montaža PVC talne obloge z lepljenjem na podlago po celotni površini s kvalitetnim vodno disperzijskim lepilom kot npr. UZIN KE 2000S, Schonox Emiclassic, Bostik Niboplan multidesign, vroče varjenje spojev za doseganje vodne neprepustnosti:</t>
  </si>
  <si>
    <t xml:space="preserve">Izdelava stenskih zaokrožnic iz enakega materiala kot osnovni tlak vključno s podložnim PVC profilom radij 20mm višine 10cm – brez zgornjega protiprašnega zaključka: </t>
  </si>
  <si>
    <t>PVC (pritličje in mansarda skupaj) kot:</t>
  </si>
  <si>
    <t>Gerflor TARALAY IMPRESSION Oxygen 0081 Moon   SKUPAJ: 147,10 m2</t>
  </si>
  <si>
    <t>Gerflor TARALAY IMPRESSION Oxygen 0082 Biscuit   SKUPAJ (vključno s stopniščem): 181,95 m2</t>
  </si>
  <si>
    <t>Gerflor TARALAY IMPRESSION Papyrus 0005 Mout   SKUPAJ: 122,02 m2</t>
  </si>
  <si>
    <t>KERAMIKA</t>
  </si>
  <si>
    <t>Dobava visokokvalitetne keramike priznanega proizvajalca kot npr. MARAZZI TECNICA SistemT, Sistem C, ali ATLAS CONCORDE GreenColors. Obdelava prostorov sanitarij v igralnicah bo izvedena na način, da bodo preprečeni padci oz. zdrsi in se uporabi keramika z faktorjem zdrsnosti R10, v pralnici in zunanjih sanitarijah pa R11. V ostlih prostorih s talno keramiko je minimalen faktor zdrsnosti R9. Pred izvedbo del se predložijo vsi ustrezni atesti in certifikati oz. STS za uporabljene materiale. Višina polaganja stenske keramike v zunanjem WCju in ostalih tehničnih prostorih ter v sanitarijah igralnic in osebja se polaga do h = 220 oz. do višine vrat (214 cm)</t>
  </si>
  <si>
    <t>Polaganje talnih in stenskih keramičnih ploščic na cementni estrih in na fino ometane stene oz. drugače izravnane stene s predhodno impregnacijo kompletno s stičenjem. Stičenje z vodoodporno fugirno maso po izboru projektanta (siva) in po predloženih vzorcih. Vsa talna keramika se polaga pravokotno na stene prostorov (ne diagonalno!). Fuge se poravnavajo kjer je na tleh in na steni enak kaliber/dimenzija keramike in izvedba to omogoča, sicer se polaga z vidnim zamikom med talno in stensko fugo.</t>
  </si>
  <si>
    <t>talna keramika (pritličje in mansarda skupaj) kot:</t>
  </si>
  <si>
    <t>MARAZZI TECNICA SistemT GRANITI SABBIA naturale 30X30 R9   SKUPAJ: 21,50 m2</t>
  </si>
  <si>
    <t>MARAZZI TECNICA SistemT GRANITI SABBIA antislip 30X30 R11   SKUPAJ: 6,63 m2</t>
  </si>
  <si>
    <t>MARAZZI TECNICA SistemT GRANITI GRIGIO CHIARO naturale 30X30 R9   SKUPAJ: 88,60 m2</t>
  </si>
  <si>
    <t>MARAZZI TECNICA SistemT GRANITI GRIGIO CHIARO antislip 30X30 R11   SKUPAJ: 55,76 m2</t>
  </si>
  <si>
    <t>MARAZZI TECNICA SistemC QUARC BLU 20X20 R10    SKUPAJ: 74,98 m2</t>
  </si>
  <si>
    <t>TALNA KERAMIKA pritličje in mansarda SKUPAJ</t>
  </si>
  <si>
    <t>stenska keramika (pritličje in mansarda skupaj) kot:</t>
  </si>
  <si>
    <t>MARAZZI TECNICA SistemC CITTA SABBIA 20X20   SKUPAJ: 54,24 m2</t>
  </si>
  <si>
    <t>MARAZZI TECNICA SistemC CITTA AVORIO 20X20   SKUPAJ: 45,20 m2</t>
  </si>
  <si>
    <t>MARAZZI TECNICA SistemC CITTA BIANCO 20X20 SKUPAJ: 198,14 m2</t>
  </si>
  <si>
    <t>MARAZZI TECNICA SistemC CITTA OCRA 20X20 SKUPAJ: 25,35 m2</t>
  </si>
  <si>
    <t>MARAZZI TECNICA SistemC CITTA AMBRA 20X20 SKUPAJ: 31,35 m2</t>
  </si>
  <si>
    <t>MARAZZI TECNICA SistemC CITTA PISTACCHIO 20X20 SKUPAJ: 47,41 m2</t>
  </si>
  <si>
    <t>STENSKA KERAMIKA pritličje in mansarda SKUPAJ</t>
  </si>
  <si>
    <t>STENSKE OBLOGE</t>
  </si>
  <si>
    <t>PVS stenske obloge, odporne na udarce do 320 kg pri hitrosti 3 km/h, odporne na praske, enostavne za čiščenje, neporozne, 100% antibakterijska zaščita kot npr. GERFLOR DECOCHOC. Polagane na predhodno očiščene in suhe stene z lepljenjem po celotni površini s kvalitetnim vodno disperzijskim lepilom do višine 1.2 m kot:</t>
  </si>
  <si>
    <t>Straw - pastelno rumena SKUPAJ: 17,88 m (tekoči)</t>
  </si>
  <si>
    <t>Apricot - pastelno oranžno rumena SKUPAJ: 11,85 m (tekoči)</t>
  </si>
  <si>
    <t>Bamboo - pastelno svetlo zelena SKUPAJ: 22,25 m (tekoči)</t>
  </si>
  <si>
    <t>Glacier - svetlo modra SKUPAJ: 19,85 m (tekoči)</t>
  </si>
  <si>
    <t>Chalk - bela SKUPAJ: 84,96 m (tekoči)</t>
  </si>
  <si>
    <t>pritličje in mansarda SKUPAJ (157,60 m - tekoči)</t>
  </si>
  <si>
    <t>MEHKE STENSKE OBLOGE</t>
  </si>
  <si>
    <t>Mehka stenska obloga, skupne debeline vsaj 20 mm, jedro iz polietilenske pene, zunanji sloj najbolje PU (opcija skaj ali velur). Barvni odtenkiI: OKER - BEIGE in RJAVA, h = 120 cm po shemi.</t>
  </si>
  <si>
    <t>pritličje SKUPAJ (25,23 m - tekoči)</t>
  </si>
  <si>
    <t>TARTAN</t>
  </si>
  <si>
    <t>pritličje SKUPAJ</t>
  </si>
  <si>
    <t>ČISTILNI PREDPRAŽNIK</t>
  </si>
  <si>
    <t>DDV 22%</t>
  </si>
  <si>
    <t>CENA Z 22% DDV:</t>
  </si>
  <si>
    <t>OPOMBA:</t>
  </si>
  <si>
    <t>Finalne obdelave so zajete v popisu Gradbenih in obrtniških del!!!</t>
  </si>
  <si>
    <t>ob zaključku del pa zbere v mapi in preda investitorju ali nadzorniku v 2 izvodih (kot tudi gradbeni dnevnik za izvedena dela).</t>
  </si>
  <si>
    <t>vsa potrebna dokazila, izjave za vgrajene materiale in dela, ki omogočajo uveljavljanje garancije.</t>
  </si>
  <si>
    <t>V ponudbi posameznih del (postavk popisa) mora ponudnik navesti garancijski rok za vgrajeni material. Urediti mora</t>
  </si>
  <si>
    <t xml:space="preserve">
Enotna cena mora biti fiksna in določena za "ključ v roke". Zato mora enotna cena zajeti izdelavo vseh potrebnih detajlov in </t>
  </si>
  <si>
    <t xml:space="preserve">dopolnih del, katera je potrebno izvesti za dokončanje posameznih del, tudi če potrebni detajli in zaključki niso podrobno </t>
  </si>
  <si>
    <t>navedeni in opisani v popisu del, in so ta dopolnila nujna za pravilno funkcioniranje posameznih sistemov in elementov objekta.</t>
  </si>
  <si>
    <t>Izdelava delavniške dokumentacije na podlagi PZI-ja in potrebno usklajevanje med izvajalcem in projektanti PGD in PZI-ja</t>
  </si>
  <si>
    <t>Izvajanje projektantskega nadzora med gradnjo objekta. 
Vodenje nadzora nad gradnjo oz. nad posameznimi fazami gradnje, v skladu s projektno dokumentacijo.</t>
  </si>
  <si>
    <t>Ureditev gradbišča v skladu z načrtom organizacije gradbišča in v skladu z varnostnim načrtom. Po končanih delih se odstranijo vsi provizoriji, teren gradbišča se očisti in uredi v končno predvideno stanje po projektu. 
V ceni so zajete gradbiščne ograje, zaščitne ograje, izvedba uvozov, izvozov na gradbišče, odstranitev dreves, grmovnic, itn. na območju izvedbe del, postavitev in najem pisarniškega kontejnerja in sanitarij, prevoz, postavitev in odstranitev tipskih zabojnikov, skladiščnih prostorov, delovnih lop, gradbiščne table, opozorilnih tabel, izvedba komunalnih priključkov, glavna elektro omarica, razdelilna elektro omarica, vodovod, začasna kanalizacija, koordinacija varstva pri delu in zagotovitev zaščitnih sredstev.</t>
  </si>
  <si>
    <t>Dobava in izvedba lesene konstrukcije atičnih zidcev ravne strehe S1, v sestavi:
- Leseni nosilci in vmesni stebri, iz konstrukcijskega lesa dim 12/8 cm
- Vmesna toplotna izolacija iz lesne volne 30kg/m3, λ=0,039 W/mK  deb. 12 cm
OPOMBA: Atični zidec je na notranji strani zaprt z vodonepropustno strešno folijo, na zunanji pa s pločevinasto oblogo (oboje zajeto v postavkah krovsko kleparskih del)</t>
  </si>
  <si>
    <t>1. Pripravljalna in zaključna dela</t>
  </si>
  <si>
    <t>3. Tesarska dela</t>
  </si>
  <si>
    <t>4. Betonska dela</t>
  </si>
  <si>
    <t>5. Zidarska dela</t>
  </si>
  <si>
    <t>Izvedba strokovnega testa zrakotesnosti stavbe po standardu SIST EN ISO 9972:2015: n50 ≤ 0,6 h-1.</t>
  </si>
  <si>
    <t>a</t>
  </si>
  <si>
    <t>b</t>
  </si>
  <si>
    <t>NOTRANJA VRATA:</t>
  </si>
  <si>
    <r>
      <t>Tehnični pogoji za izdelavo vrat:
· Podboji vrat:</t>
    </r>
    <r>
      <rPr>
        <sz val="10"/>
        <rFont val="Arial CE"/>
        <charset val="238"/>
      </rPr>
      <t xml:space="preserve"> tipska kovinska suhomontažna konstrukcija z antikorozijsko zaščito in prašno barvan po RAL, v pripiri vstavljeno tesnilo za krilo (sistem kot npr. Deržič, Knauf)</t>
    </r>
    <r>
      <rPr>
        <b/>
        <sz val="10"/>
        <rFont val="Arial CE"/>
        <charset val="238"/>
      </rPr>
      <t xml:space="preserve">
· Krila vrat: </t>
    </r>
    <r>
      <rPr>
        <sz val="10"/>
        <rFont val="Arial CE"/>
        <charset val="238"/>
      </rPr>
      <t>sredica masivni ali mdf okvir ojačan za nasadila in ključavnico, iverokal plošča,obloga 3,2 mm vlaknena plošča, finalno  obojestransko gladki ultrapas, zgoraj in spodaj masivni leseni okvir, robovi ABS zaokroženi nalimki, ustrezati morajo zahtevani zvočni zaščiti 40dB</t>
    </r>
    <r>
      <rPr>
        <b/>
        <sz val="10"/>
        <rFont val="Arial CE"/>
        <charset val="238"/>
      </rPr>
      <t xml:space="preserve">
· Oprema vrat: </t>
    </r>
    <r>
      <rPr>
        <sz val="10"/>
        <rFont val="Arial CE"/>
        <charset val="238"/>
      </rPr>
      <t>Standardno okovje boljše kvalitete, trojna nasadila, tipska kljuka (cca 30 EUR), ključavnica po shemi. Vključno s podkonstrukcijo in pritrdilnim materialom, rešetke za prezračevanje, ki so predvidene v načrtu strojnih inštalacij,</t>
    </r>
    <r>
      <rPr>
        <b/>
        <sz val="10"/>
        <rFont val="Arial CE"/>
        <charset val="238"/>
      </rPr>
      <t xml:space="preserve">
· Vsa vrata z zasteklitvijo</t>
    </r>
    <r>
      <rPr>
        <sz val="10"/>
        <rFont val="Arial CE"/>
        <charset val="238"/>
      </rPr>
      <t xml:space="preserve"> do višine 125 cm merjeno od tal morajo imeti vgrajeno varnostno steklo,</t>
    </r>
    <r>
      <rPr>
        <b/>
        <sz val="10"/>
        <rFont val="Arial CE"/>
        <charset val="238"/>
      </rPr>
      <t xml:space="preserve">
· Požarna vrata </t>
    </r>
    <r>
      <rPr>
        <sz val="10"/>
        <rFont val="Arial CE"/>
        <charset val="238"/>
      </rPr>
      <t>odpornosti EI30 so lesena,</t>
    </r>
    <r>
      <rPr>
        <b/>
        <sz val="10"/>
        <rFont val="Arial CE"/>
        <charset val="238"/>
      </rPr>
      <t xml:space="preserve">
· Barva po izboru projektanta</t>
    </r>
    <r>
      <rPr>
        <sz val="10"/>
        <rFont val="Arial CE"/>
        <charset val="238"/>
      </rPr>
      <t>, končno obliko poslati projektantu arhitekture objekta v potrditev po izdelavi delavniških risb,</t>
    </r>
    <r>
      <rPr>
        <b/>
        <sz val="10"/>
        <rFont val="Arial CE"/>
        <charset val="238"/>
      </rPr>
      <t xml:space="preserve">
· Možna so manjša odstopanja</t>
    </r>
    <r>
      <rPr>
        <sz val="10"/>
        <rFont val="Arial CE"/>
        <charset val="238"/>
      </rPr>
      <t xml:space="preserve"> v zasnovi vezano na proizvodni program in zmožnosti izbranega dobavitelja, spremembe mora potrditi projektant arhitekture objekta. </t>
    </r>
    <r>
      <rPr>
        <b/>
        <sz val="10"/>
        <rFont val="Arial CE"/>
        <charset val="238"/>
      </rPr>
      <t xml:space="preserve">
· Vse mere </t>
    </r>
    <r>
      <rPr>
        <sz val="10"/>
        <rFont val="Arial CE"/>
        <charset val="238"/>
      </rPr>
      <t>kontrolirati na gradbišču oz. uskladiti z izdelovalcem montažne konstrukcije objekta.</t>
    </r>
    <r>
      <rPr>
        <b/>
        <sz val="10"/>
        <rFont val="Arial CE"/>
        <charset val="238"/>
      </rPr>
      <t xml:space="preserve">
· Vrata na evakuacijskih poteh </t>
    </r>
    <r>
      <rPr>
        <sz val="10"/>
        <rFont val="Arial CE"/>
        <charset val="238"/>
      </rPr>
      <t xml:space="preserve">morajo imeti vgrajeno panik okovje ter biti usklajena z zahtevami požarne študije, predvidena mora biti elektronska ključavnica vezana na centralni sistem zaklepanja in požarno centralo. Opremljena morajo biti z zapirali (evakuacijske kljuke, letve), ki so v skladu s  smernico SZPV-CFPA-E..., Tip varnostnega okovja in sistema kot npr. ASSA ABLOY </t>
    </r>
    <r>
      <rPr>
        <b/>
        <sz val="10"/>
        <rFont val="Arial CE"/>
        <charset val="238"/>
      </rPr>
      <t xml:space="preserve">
· Kakor zahteva študija požarne varnosti</t>
    </r>
    <r>
      <rPr>
        <sz val="10"/>
        <rFont val="Arial CE"/>
        <charset val="238"/>
      </rPr>
      <t xml:space="preserve"> morajo imeti vgrajena samozapirala, odpiranje mora biti v smeri evakuacije,</t>
    </r>
    <r>
      <rPr>
        <b/>
        <sz val="10"/>
        <rFont val="Arial CE"/>
        <charset val="238"/>
      </rPr>
      <t xml:space="preserve">
· V vseh prostorih kjer se gibljejo otroci </t>
    </r>
    <r>
      <rPr>
        <sz val="10"/>
        <rFont val="Arial CE"/>
        <charset val="238"/>
      </rPr>
      <t xml:space="preserve">na vrata namestiti zaščito proti pripiranju (kot npr.: FInprotect plus ali Alerta), pri tečajih notranjih vrat TIP50 - 90 v barvi podboja. </t>
    </r>
  </si>
  <si>
    <r>
      <t>Tehnični pogoji za izdelavo vhodnih vrat:
· Vratni podboji in krila</t>
    </r>
    <r>
      <rPr>
        <sz val="10"/>
        <rFont val="Arial CE"/>
        <charset val="238"/>
      </rPr>
      <t xml:space="preserve"> so les/alu in zastekljeni. Ustrezati morajo zahtevam ekosklada po toplotni prevodnosti U≤0,90 W/m²K (določeno po standardu SIST EN 14351-1:2006+A1:2010). Vrata morajo biti vgrajena po RAL montaži s tesnjenjem v treh ravneh. Zrakotesnost objekta se zahteva n/50≤0,6h-1/ po standardu SIST EN ISO 9972:2015</t>
    </r>
    <r>
      <rPr>
        <b/>
        <sz val="10"/>
        <rFont val="Arial CE"/>
        <charset val="238"/>
      </rPr>
      <t xml:space="preserve">
· Oprema vrat: </t>
    </r>
    <r>
      <rPr>
        <sz val="10"/>
        <rFont val="Arial CE"/>
        <charset val="238"/>
      </rPr>
      <t>Standardno okovje boljše kvalitete (kot npr.: roto NT, Shuco), trojna nasadila, znotraj INOX kljuka z rozetami, zunaj INOX kljuka ali prijemalo višine 150. Cilindrična ključavnica, elektronska ali ročna.</t>
    </r>
    <r>
      <rPr>
        <b/>
        <sz val="10"/>
        <rFont val="Arial CE"/>
        <charset val="238"/>
      </rPr>
      <t xml:space="preserve">
· Vsa vrata z zasteklitvijo</t>
    </r>
    <r>
      <rPr>
        <sz val="10"/>
        <rFont val="Arial CE"/>
        <charset val="238"/>
      </rPr>
      <t xml:space="preserve"> do višine 125 cm merjeno od tal morajo imeti vgrajeno varnostno steklo VSG,</t>
    </r>
    <r>
      <rPr>
        <b/>
        <sz val="10"/>
        <rFont val="Arial CE"/>
        <charset val="238"/>
      </rPr>
      <t xml:space="preserve">
· Vsa zunanja</t>
    </r>
    <r>
      <rPr>
        <sz val="10"/>
        <rFont val="Arial CE"/>
        <charset val="238"/>
      </rPr>
      <t xml:space="preserve"> vrata imajo fikno nadsvetlobo,</t>
    </r>
    <r>
      <rPr>
        <b/>
        <sz val="10"/>
        <rFont val="Arial CE"/>
        <charset val="238"/>
      </rPr>
      <t xml:space="preserve">
· Barva </t>
    </r>
    <r>
      <rPr>
        <sz val="10"/>
        <rFont val="Arial CE"/>
        <charset val="238"/>
      </rPr>
      <t>po izboru projektanta, končno obliko poslati projektantu arhitekture objekta v potrditev po izdelavi delavniških risb,</t>
    </r>
    <r>
      <rPr>
        <b/>
        <sz val="10"/>
        <rFont val="Arial CE"/>
        <charset val="238"/>
      </rPr>
      <t xml:space="preserve">
· Vhodna vrata na glavnih vhodih</t>
    </r>
    <r>
      <rPr>
        <sz val="10"/>
        <rFont val="Arial CE"/>
        <charset val="238"/>
      </rPr>
      <t xml:space="preserve"> so brez pragov vendar morajo še vedno tesniti,</t>
    </r>
    <r>
      <rPr>
        <b/>
        <sz val="10"/>
        <rFont val="Arial CE"/>
        <charset val="238"/>
      </rPr>
      <t xml:space="preserve">
· Možna so manjša odstopanja</t>
    </r>
    <r>
      <rPr>
        <sz val="10"/>
        <rFont val="Arial CE"/>
        <charset val="238"/>
      </rPr>
      <t xml:space="preserve"> v zasnovi vezano na proizvodni program in zmožnosti izbranega dobavitelja, spremembe mora potrditi projektant arhitekture objekta pod pogojem, da ne odstopajo od pogojev EKOSKLADA! </t>
    </r>
    <r>
      <rPr>
        <b/>
        <sz val="10"/>
        <rFont val="Arial CE"/>
        <charset val="238"/>
      </rPr>
      <t xml:space="preserve">
· Vse mere</t>
    </r>
    <r>
      <rPr>
        <sz val="10"/>
        <rFont val="Arial CE"/>
        <charset val="238"/>
      </rPr>
      <t xml:space="preserve"> kontrolirati na gradbišču oz. uskladiti z izdelovalcem montažne konstrukcije objekta,</t>
    </r>
    <r>
      <rPr>
        <b/>
        <sz val="10"/>
        <rFont val="Arial CE"/>
        <charset val="238"/>
      </rPr>
      <t xml:space="preserve">
· Vrata na evakuacijskih  poteh</t>
    </r>
    <r>
      <rPr>
        <sz val="10"/>
        <rFont val="Arial CE"/>
        <charset val="238"/>
      </rPr>
      <t xml:space="preserve"> morajo imeti vgrajeno panik okovje ter biti usklajena z zahtevami požarne študije, predvidena mora biti elektronska ključavnica vezana na centralni sistem zaklepanja in požarno centralo, opremljena morajo biti z zapirali (evakuacijske kljuke, letve), ki so v skladu s  smernico SZPV-CFPA-E...,Tip varnostnega okovja in sistema kot npr. ASSA ABLOY </t>
    </r>
    <r>
      <rPr>
        <b/>
        <sz val="10"/>
        <rFont val="Arial CE"/>
        <charset val="238"/>
      </rPr>
      <t xml:space="preserve">
· Samozapirala</t>
    </r>
    <r>
      <rPr>
        <sz val="10"/>
        <rFont val="Arial CE"/>
        <charset val="238"/>
      </rPr>
      <t xml:space="preserve"> po shemah,</t>
    </r>
    <r>
      <rPr>
        <b/>
        <sz val="10"/>
        <rFont val="Arial CE"/>
        <charset val="238"/>
      </rPr>
      <t xml:space="preserve">
· Vhodna vrata kjer se gibajo otroci </t>
    </r>
    <r>
      <rPr>
        <sz val="10"/>
        <rFont val="Arial CE"/>
        <charset val="238"/>
      </rPr>
      <t>morajo imeti na notranji strani kljuko, ki onemogoča odpiranje otrokom.
· V vseh prostorih in poteh kjer s</t>
    </r>
    <r>
      <rPr>
        <b/>
        <sz val="10"/>
        <rFont val="Arial CE"/>
        <charset val="238"/>
      </rPr>
      <t>e gibljejo otroci</t>
    </r>
    <r>
      <rPr>
        <sz val="10"/>
        <rFont val="Arial CE"/>
        <charset val="238"/>
      </rPr>
      <t xml:space="preserve"> na vrata namestiti zaščito proti pripiranju (kot npr.: FInprotect plus ali Alerta), pri tečajih zunanjih vrat TIP90 - 120 v barvi podboja. </t>
    </r>
  </si>
  <si>
    <t>Nabava in vgradnja varnostnega preliva na ravni strehi, površine minimalno 20 cm2, višina namestitve 5-10 cm nad koto požiralnika. Izvedba na ravnih strehah S1.</t>
  </si>
  <si>
    <t>- Brušenje in sesanje strojnega betonskega estriha ( zahteve: ravnost podlage po EN 18202 tabela 3, vlažnost estriha max. 2,0% po CM metodi, če je talno gretje vlažnost estriha max. 1,8%, temperatura podlage 15-20oC, temperatura zraka 18-25oC, relativna zračna vlaga pod 70%), nanos disperzijskega predpremaza kot npr. Uzin PE 360, Schonox KH, Bostik G16 , izravnava podlage z cement polimerno izravnalno maso kot npr. Uzin NC 160, Schonox ZM, Bostik Niboplan U (zahteva DIN EN 13813 C30/F6; tlačna trdnost min. 30N/mm2, upogibna trdnost min. 6N/mm2 ) povprečne debeline 2,0mm:</t>
  </si>
  <si>
    <t>- Dobava visokokvalitetne PVC heterogene talne obloge kot npr. GERFLOR Taralay INITIAL Compact PRO, ali DLW Armstrong, ali Tarkett Acczent Excellence 80; skupna debelina EN 428 2,0mm, debelina pohodnega sloja EN 429 ≥ 0,70, ojačevalni sloj mrežica iz steklenih vlaken, skupna teža EN 430 2635gr/m2, širina/dolžina rol EN 426 200cm/25m, klasifikacija EN 685 34-43, ognjevarnost EN 13 501-1 Bfl-s1, antistatičnost EN 1815 &lt; 2kV, odpornost površine EN 660.1 ≤ 0,08mm - razred T, primerna za zelo prehodna območja, dimenzijska stabilnost EN434 ≤ 0,4%, preostalo odtisovanje EN 433 ≤ 0,2%, termična prevodnost EN 15 524 0,25W/(m.K), barvna obstojnost ≥ 6, zdrsnost R10, odpornost na kemikalije dobra, primeren za talno gretje, permanentna antibakteriološka in antifungicidna obdelava kot npr. Sanosol, UV obdelava pohodnega sloja kot npr.Protecsol ( dodatno premazovanje v eksploataciji ni potrebno), 100% recycable:</t>
  </si>
  <si>
    <t>- Brušenje in sesanje položene izravnalne mase, montaža PVC talne obloge z lepljenjem na podlago po celotni površini s kvalitetnim vodno disperzijskim lepilom kot npr. UZIN KE 2000S, Schonox Emiclassic, Bostik Niboplan multidesign, vroče varjenje spojev za doseganje vodne neprepustnosti.</t>
  </si>
  <si>
    <t xml:space="preserve">a.) Strešna sestava S1: </t>
  </si>
  <si>
    <t xml:space="preserve">b.) Vertikalni zaključki: </t>
  </si>
  <si>
    <r>
      <t xml:space="preserve">Opomba:
</t>
    </r>
    <r>
      <rPr>
        <sz val="10"/>
        <rFont val="Arial"/>
        <family val="2"/>
        <charset val="238"/>
      </rPr>
      <t>- V ponudbi je potrebno upoštevati izvedbo prebojev in tesnjenje le teh na mejah požarnih sektorjev.  Izvajalec in ponudnik mora upotštevati načrt statike pri določitvi mer in rastrov elementov v posamezni konstrukciji ter tudi ojačitve in detajle.
- Izolacija je lesna volna (kot npr STEICO THERM ali podobno), toplotna prevodnost min. λ≤0,038 W/mK, ali opcija uporabe celuloze kot izolacije.
- pri fasadnem ovoju je potrebno dosečt U ≤ 0,15 W/m2K, stiki vseh folij morajo biti lepljeni in spojeni z vertikalnimi, pravokotnimi in horizonatalnimi elementi oz. folijami, da ne pride tam do prepuščanja, saj mora objekt doseči zrakotesnost po standardu SIST EN ISO 9972:2015: n50 ≤ 0,6 h-1
- Lesena konstrukcija nadstreškov teras mora biti ustrezno zaščitena s premazi z UV zaščito, ki ščiti les pred zunanjimi vplivi ter preprečuje potemnitev lesa.
- Odprtine velikosti do 2,5 m2 v količini niso odštete.
Enotna cena mora biti fiksna in določena za "ključ v roke". Zato mora enotna cena zajeti izdelavo vseh potrebnih detajlov in dopolnih del, katera je potrebno izvesti za dokončanje posameznih del, tudi če potrebni detajli in zaključki niso podrobno navedeni in opisani v popisu del, in so ta dopolnila nujna za pravilno funkcioniranje posameznih sistemov in elementov objekta.</t>
    </r>
  </si>
  <si>
    <t>Dobava in izvedba notranjih sten N1, skupne debeline cca 19 cm, v sestavi:
- Mavčno-kartonska plošča 12,5mm                                                                                                                                                                                                                               - Cementno iverna plošča   12 mm
- Leseni okvir 8/14 cm - C24   140 mm
- Toplotna izolacija - mineralna volna   140 mm
- Cementno iverna plošča   12 mm
- Mavčno-kartonska plošča 12,5mm</t>
  </si>
  <si>
    <t xml:space="preserve">Dobava in izvedba notranjih sten N2, skupne debeline cca 15 cm, v sestavi:
- Mavčno-kartonska plošča 12,5mm                                                                                                                                                                                                                                                                                                                  - Cementno iverna plošča   12 mm
- Leseni okvir 8/10 cm - C24   100 mm
- Toplotna izolacija - mineralna volna  100 mm
- Cementno iverna plošča   12 mm
- Mavčno-kartonska plošča 12,5mm  </t>
  </si>
  <si>
    <r>
      <t xml:space="preserve">Kompletna izdelava fasadnega podstavka sestavljenega iz toplotne izolacije </t>
    </r>
    <r>
      <rPr>
        <i/>
        <sz val="10"/>
        <color indexed="8"/>
        <rFont val="Arial"/>
        <family val="2"/>
        <charset val="238"/>
      </rPr>
      <t>XPS</t>
    </r>
    <r>
      <rPr>
        <sz val="10"/>
        <color indexed="8"/>
        <rFont val="Arial"/>
        <family val="2"/>
        <charset val="238"/>
      </rPr>
      <t xml:space="preserve"> deb. 16 cm (λ ≤ 0,035 W/mK), armiranega nosilnega sloja (2 sloja skupne deb. cca 3-5 mm + armirna mrežica) in končnega sloja s fasadnim dekorativnim akrilnim ometom deb. 2 mm v barvi po izboru investitorja ali arhitekta, z upoštevanimi vogalniki z mrežo. XPS v višini ene plošče (brez zoba na stiku s steno vertikalno, tako da se zunaj ne vidi). Minimalna višina obloge z XPS ploščami cca 30 cm nad koto terena, višina fasadnega ometa pa se prilagodi glede na izvedbo ostalih fasadnih oblog.
Opomba: Toplotna izolacija z XPS ploščami pod koto terena je zajeta v postavki zidarskih del.</t>
    </r>
  </si>
  <si>
    <t>Izvedba uradne zakoličbe objekta pred pričetkom gradnje, po projektu zakoličbe. V ceni so zajeti stroški geodeta, izmere in izdelava zapisnika o zakoličbi objekta.
Predvidenih je 6 količbenih točk.</t>
  </si>
  <si>
    <t>Geomehanski nadzor med izvajanjem zemeljskih del.
Količina je ocenjena.</t>
  </si>
  <si>
    <r>
      <t xml:space="preserve">Opomba:
</t>
    </r>
    <r>
      <rPr>
        <sz val="10"/>
        <rFont val="Arial CE"/>
        <charset val="238"/>
      </rPr>
      <t>- Izkop gradbene jame mora biti opravljen v prisotnosti geomehanika. 
- Pri izkopih je potrebno paziti na obstoječe inštalacijsko omrežje!
Enotna cena mora biti fiksna in določena za "ključ v roke". Zato mora enotna cena zajeti izdelavo vseh potrebnih detajlov in dopolnih del, katera je potrebno izvesti za dokončanje posameznih del, tudi če potrebni detajli in zaključki niso podrobno navedeni in opisani v popisu del, in so ta dopolnila nujna za pravilno funkcioniranje posameznih sistemov in elementov objekta.</t>
    </r>
  </si>
  <si>
    <t xml:space="preserve">Dobava in vgradnja ločilnega sloja iz geotekstila na dno gradbene jame, pred vgradnjo tamponskega nasutja.
Pred izvedbo tamponskega sloja se v gradbeno jamo položi sloj iz geotekstila (Kot npr. politlak folija Typar nad 200 g/m2, Polyfelt), z izvedbo vseh preklopov in zaključkov na stene gr. jame, kot ločilni sloj med raščenim zbitim terenom in novim tamponskim slojem. Postavka zajema dobavo in vgradnjo materiala. </t>
  </si>
  <si>
    <r>
      <t xml:space="preserve">Opomba:
- </t>
    </r>
    <r>
      <rPr>
        <sz val="10"/>
        <rFont val="Arial"/>
        <family val="2"/>
        <charset val="238"/>
      </rPr>
      <t>V c.e.m je potrebno upoštevati tudi izvedbo vseh inštalacijskih prebojev za strojne in elektro inštalacije!
- Temeljna plošča objekta se izvede v sistesmu JUB HOME BASE, zato tudi kalsični opaži za temeljne plošče niso zajeti v popisu. 
Izvedba po navodilih proizvajalca sistema (JUBHome).
Enotna cena mora biti fiksna in določena za "ključ v roke". Zato mora enotna cena zajeti izdelavo vseh potrebnih detajlov in dopolnih del, katera je potrebno izvesti za dokončanje posameznih del, tudi če potrebni detajli in zaključki niso podrobno navedeni in opisani v popisu del, in so ta dopolnila nujna za pravilno funkcioniranje posameznih sistemov in elementov objekta.</t>
    </r>
  </si>
  <si>
    <t>Dobava in strojno vgrajevanje betona v armirane konstrukcije preseka 0,20 - 0,30 m3/m2-m beton iz naravne frakcije, beton C 25/30, talna plošča deb. 25 cm.
Predvidena je vgradnja v sistemu JUB HOME BASE.</t>
  </si>
  <si>
    <t>Premični odri na lesenih ali železnih stolicah, postavitev in odstranitev, odri višine do 2 m (pavšal cca 10% površine).</t>
  </si>
  <si>
    <t>Polaganje plastomerne dvoslojne bitumenske hidroizolacije (kot npr. IZOTEKT T4 ali podobno, 2 sloja, skupne deb. cca 8 mm) pod AB ploščo objekta (izvedba na podložni beton), preklopi na stikih in zaokrožitve na zunanje stene 15 cm vertikalno, na pripravljeno podlago, zidarska obdelava podložnega betona do gladke površine, hladni bitumenski premaz 0,3 kg/m2.
*HI pod talno ploščo objekta.</t>
  </si>
  <si>
    <t>Polaganje plastomerne enoslojne bitumenske hidroizolacije (kot npr. IZOTEKT T4 ali podobno, 1 sloj, skupne deb. cca 4 mm) pod tlakom terase ter na zgornjem robu pasovnega temelja, na pripravljeno podlago, zidarska obdelava podložnega betona in vrha temeljnih nastavkov do gladke površine, hladni bitumenski premaz 0,3 kg/m2.
*HI terase.</t>
  </si>
  <si>
    <t xml:space="preserve">a.) Vertikalna HI: </t>
  </si>
  <si>
    <t xml:space="preserve">b.) Zaščita HI s čepasto folijo: </t>
  </si>
  <si>
    <t xml:space="preserve">b) Vgradnja TI sistema JUBHome BASE: </t>
  </si>
  <si>
    <t>Dobava in polaganje robnih trikotnih EPS kotnih letev dim 60 x 60 mm za izvedbo zaokrožnice pri prehodu iz horizontalne v vertikalni del hidroizolacije. Trikotne letve se na JUBHome BASE elemente lepijo z MS Juboflex lepilno maso v kartuši.</t>
  </si>
  <si>
    <t>Dobava in polaganje toplotne izolacije zemljine na mestih plitkega temeljenja po obodu objekta s stikoma položenimi ploščami EPS F strong S0 premium debeline 8 cm s pripravo podlage iz gramoznega, ročno utrjenega nasutja 0-32 mm v debelini min 10 cm v naklonu 2% stran od objekta.
V količini zajeta izvedba horizontalno po obodu temeljev objekta, v širini 50 cm.</t>
  </si>
  <si>
    <t xml:space="preserve">a) Dobava TI sistema JUBHome BASE deb. 8+8 cm: </t>
  </si>
  <si>
    <t>Čiščenje objekta med gradnjo 2x in pred predajo naročniku. Odvoz odpadkov na stalno deponijo.
Zajeta neto tlorisna površina prizidka s teraso.</t>
  </si>
  <si>
    <t>Zidarska obdelava prebojev v temeljih (za izvedbo razvoda kanalizacije) s tesnilno maso (kjer je potrebno), oziroma v PCM 1:3:9. Zajeto 10 prebojev.</t>
  </si>
  <si>
    <t>OPOMBA:
Zasnova je energijsko zelo učinkovit objekt, skladno s tem tudi pripadajoča izolacija, zaključni omet silikonsko-silikatni (fasadni sistem kot npr. Baumit Star ali enakovreden). 
- pri fasadnem ovoju je potrebno dosečt U ≤ 0,15 W/m2K stiki vseh folij morajo biti lepljeni in spojeni z vertikalnimi, pravokotnimi in horizonatalnimi elementi oz. folijami da ne pride tam do prepuščanja saj mora objekt doseči zrakotesnost po standardu SIST EN ISO 9972:2015: n50 ≤ 0,6 h-1
- Izolacija je lesna volna (kot npr STEICO THERM ali podobno), toplotna prevodnost min. λ≤0,038 W/mK.
V c.e.m. je potrebno zajeti premaz za izravnavo vpojnosti in izboljšanje oprijema. Upoštevati sidranje plošč, predhodno obdelavo špalet z minimalizacijo toplotnih mostov in ostalih zaključkov z uporabo tipskih vogalnih in tesnilnih elementov na stikih vrat in oken s fasado (npr. Baumit FensteranschlussProfil Plus ali enakovredno)
Fasada bo izvedena kot celota in mora zajemati izvedbo vseh zaključkov, obrob, tesnilni in pritrdilni material. V kolikor v posameznih postavkah skriti detajli niso opisani in zajeti, je izvajalec dolžan pri oddaji ponudbe predvideti izvedbo fasade kot zaključeno celoto in k temu podati izvedbene detajle in delovne risbe (ki jih potrdi arhitekt). Dodatna dela ne bodo posebej priznana. v c.e.m. je potrebno upoštevati tudi postavitev vseh potrebnih dodatnih odrov, razen fasadnega odra, ki je zajet v postavki zidarskih del.
- Odprtine velikosti do 3,00 m2 v količini niso odštete (zaradi obdelave špalet), za odprtine večje od 6,00 m2 je dodana količina obdelave špalet.</t>
  </si>
  <si>
    <t>Dobava in izvedba spuščenih mavčnih gladkih stropov na leseno montažno konstrukcijo S1, v sestavi:
- 2 x gips plošča GKF   2x12,5 mm
- Spuščen raven strop  (spuščanje cca 35-55 cm), 
- 1 x gips plošča GKF 12,5 mm na podkonstrukciji   12,5+50 mm 
Vključno z podkonstrukcijo, bandažiranjem in kitanjem stikov. Strop pritličja (S1).
Stropovi v sanitarijah.</t>
  </si>
  <si>
    <t>Dodatek za izreze, obdelavo, prilagajanje podkonstrukcije suhomontažnega stropa za vgradnjo svetil in strojnih elementov v stropu celotnega objekta, ter za revizijske lopute velikosti 40/40 bele barve.
Skupna površina mavčnih stropov cca 200 m2.</t>
  </si>
  <si>
    <r>
      <t xml:space="preserve">Opomba:
</t>
    </r>
    <r>
      <rPr>
        <sz val="10"/>
        <rFont val="Arial CE"/>
        <charset val="238"/>
      </rPr>
      <t>- Ravna streha je narejena iz naklonskih letev zato debelina variira.
- pri kritini je potrebno upoštevati izvedbo tipskih prebojev, odduhov... na strehi snegolovi in prijemala za varno delo na strehi v kladu z zadnjimi veljavnimi standardi</t>
    </r>
    <r>
      <rPr>
        <b/>
        <sz val="10"/>
        <rFont val="Arial CE"/>
        <charset val="238"/>
      </rPr>
      <t xml:space="preserve">
</t>
    </r>
    <r>
      <rPr>
        <sz val="10"/>
        <color indexed="8"/>
        <rFont val="Arial"/>
        <family val="2"/>
        <charset val="238"/>
      </rPr>
      <t xml:space="preserve">Streha bo izvedena kot celota in mora zajemati izvedbo vseh prebojev, zaključkov, obrob, tesnilni in pritrdilni material. V kolikor v posameznih postavkah detajli niso opisani in zajeti, je izvajalec dolžan pri oddaji ponudbe predvideti izvedbo strehe kot zaključeno celoto in k temu podati izvedbene detajle, dodatna dela ne bodo posebej priznana.  </t>
    </r>
  </si>
  <si>
    <r>
      <rPr>
        <b/>
        <sz val="10"/>
        <color indexed="8"/>
        <rFont val="Arial"/>
        <family val="2"/>
        <charset val="238"/>
      </rPr>
      <t>Stenska keramika:</t>
    </r>
    <r>
      <rPr>
        <sz val="10"/>
        <color indexed="8"/>
        <rFont val="Arial"/>
        <family val="2"/>
        <charset val="238"/>
      </rPr>
      <t xml:space="preserve">
- kot npr. MARAZZI TECNICA SistemC CITTA ali podobno</t>
    </r>
  </si>
  <si>
    <t>- Dobava visokokvalitetne keramike priznanega proizvajalca kot npr. MARAZZI TECNICA SistemT, Sistem C, RAGNO ali ATLAS CONCORDE GreenColors. Obdelava prostorov sanitarij v igralnicah bo izvedena na način, da bodo preprečeni padci oz. zdrsi in se uporabi keramika z faktorjem zdrsnosti R10, v pralnici in zunanjih sanitarijah pa R11. Pred izvedbo del se predložijo vsi ustrezni atesti in certifikati oz. STS za uporabljene materiale. Višina polaganja stenske keramike v sanitarijah igralnic se polaga do h = 220 oz. do višine vrat (214 cm), pri umivalnikih igralnic (2 kom) je zajeta stenska keramika do višine 200 cm.</t>
  </si>
  <si>
    <t>Nabava in vgradnja sistema za varno delo: komplet z varnostno vrvjo 8mm (44 m1), vmesnimi pritrdili in sidrišči za varno delo (4 kom), izvedba na ravni strehi S1. Izvedba po pravilih stroke.</t>
  </si>
  <si>
    <t>Dobava in strojno vgrajevanje betona v armirane konstrukcije preseka nad 0,30 m3/m2-m beton iz naravne frakcije, beton C 25/30.
- Pasovni temelji dim. 40/70</t>
  </si>
  <si>
    <t>Opaž betonskih pasovnih temeljev terase, z opažnimi ploščami; opaženje, razopaženje in čiščenje, dvostranski opaž.
- Pasovni temelji 40/70 cm</t>
  </si>
  <si>
    <t>zapisnik in druga dokazila o kvaliteti vgrajenih gradbenih proizvodov in jih predloži pred vgradnjo v potrditev nadzorniku,</t>
  </si>
  <si>
    <t xml:space="preserve">Izvajalec del bo moral s strani dobavitelja materiala pridobiti vse ustrezne certifikate, izjave o skladnosti, komisijski </t>
  </si>
  <si>
    <t>Polaganje PE folije, kot ločilni sloj med TI in sistemskimi ploščami v tlakih pritličja. Polaganje na toplotno izolacijo iz lesne volne.
Sestava P1 in P2</t>
  </si>
  <si>
    <t>Strojna izdelava mikroarmiranih cementnih estrihov C16/20 (oziroma po navodilih statika),  debeline 45-70 mm z izvedbo padcev proti odtokom, vključno z robnimi trakovi, izdelavo dilatacij in strojno glajenje. Estrihi se izvajajo nad razvodom za talno ogrevanje, zato je potrebno upoštevati kemične dodatke in višek materiala, ki nastane zaradi izvedbe na sistemske plošče.
- Mokri prostori pritličja (sestava P2).</t>
  </si>
  <si>
    <t>Dobava in izvedba fleksibilnega cementnega tesnilnega sistema (kot npr. MAPELASTIC ali podobno), na cementni estrih s talnim gretjem v mokrih prostorih pritličja in mansarde. Nanos se vrši v dveh slojih, skupna debelina 3-5 mm. Vključno s tesnilnimi trakovi na vogalih (kot npr. MAPEBAND ali podobno) in s predhodnim čiščenjem podlage in evtl premazi za boljšo sprijemljivost s cementnim estrihom. V količini zajet tudi zaključek na stene v višini cca 20 cm.
Mokri prostori pritličja (sestava P2).</t>
  </si>
  <si>
    <t>Kompletna izdelava lahke fasade (F1) sestavljene iz fasadnih izolacijskih plošč iz lesne volne (lepljene na cementno iverne plošče montažne konstrukcije), armiranega nosilnega sloja (malta + armirna mreža) deb. 3-5 mm in končnega akrilnega sloja (fasadni dekorativni omet) deb. 2 mm v poljubni barvi (po izboru arhitekta ali investitorja) z upoštevanimi vogalniki z mrežo.
 - Izolacija fasade F1 - Lesno vlaknene plošče debeline 160mm (ρ = 160 kg/m3, λ ≤ 0,040 W/mK)
Stiki med različnimi vrstami fasad morajo biti obdelani z vertikalnim ekspanzijskim trakom 20/2!</t>
  </si>
  <si>
    <r>
      <t xml:space="preserve">Opomba:
</t>
    </r>
    <r>
      <rPr>
        <sz val="10"/>
        <color indexed="8"/>
        <rFont val="Arial"/>
        <family val="2"/>
        <charset val="238"/>
      </rPr>
      <t>Mehke stenske obloge na stenah igralnic niso del tega popisa - zajeto v popisu notranje opreme!</t>
    </r>
  </si>
  <si>
    <r>
      <t xml:space="preserve">Opomba:
</t>
    </r>
    <r>
      <rPr>
        <sz val="10"/>
        <color indexed="8"/>
        <rFont val="Arial"/>
        <family val="2"/>
        <charset val="238"/>
      </rPr>
      <t>Na večjih površinah je potrebno diletiranje v posameznih poljih.
Nad območjem talnega gretja je potrebno uporabiti lepilo, ki je primerno za polaganje talne keramike na plošče s talnim gretjem, kar je potrebno upoštevati v c.e.m.! 
Površine je predhodno potrebno impregnirati z emulzijo, kar je potrebno zajeti v c.e.m.
VSE KOLIČINE IN DOBAVO MATERIALOV VKLJUČNO Z REZERVO PREDVIDI DOBAVITELJ ALI IZVAJALEC NA PODLAGI GRAFIČNIH LISTOV IN IZMER NA OBJEKTU! 
Za vse materiale glej grafične liste.
Pred izvedbo del oz. dobavo materialov je obvezna predstavitev živih vzorcev oz. palet, naročniku oz. projektantu finalnih obdelav in opreme.
Pred izvedbo vseh del na objektu je izbrani izvajalec dolžan preveriti in uskladiti vsa odstopanja med projektno zasnovo in dejanskim stanjem in o tem obvestiti projektanta ali investitorja.</t>
    </r>
  </si>
  <si>
    <t>a.) Okno:</t>
  </si>
  <si>
    <t>a.) Panoramske stene SS1:</t>
  </si>
  <si>
    <t>Izdelava dobava in montaža vhodnih steklenih vrat, v gradbeni odprtini 170/250 cm.
VS1 - vhodna vrata
zid. mera: 170/250
kom: 1L 
Enokrilna vrata (pogled od zunaj)
GLAVNI VHOD PRIZIDKA
Podroben opis vrat je podan v uvodu.
Posebnosti: panik okovje (SIST EN 179), samozapiralo, spodnji del je varnostno steklo
Glej pozicijske načrte in splošne opombe za izvedbo vrat!
POZ.: VS1</t>
  </si>
  <si>
    <t>ZUNANJA UREDITEV</t>
  </si>
  <si>
    <t>14. Kanalizacija</t>
  </si>
  <si>
    <r>
      <t xml:space="preserve">Opomba:
</t>
    </r>
    <r>
      <rPr>
        <sz val="10"/>
        <color indexed="8"/>
        <rFont val="Arial"/>
        <family val="2"/>
        <charset val="238"/>
      </rPr>
      <t>Količine so ocenjene. Neskladja in prilagajanja na dejansko stanje se rešuje in usklajuje pri sami izvedbi na licu mesta, količine in obseg del pa se prilagodijo dejanskim potrebam za izvedbo.</t>
    </r>
  </si>
  <si>
    <t>Kanalizacija skupaj</t>
  </si>
  <si>
    <t xml:space="preserve">a.) Revizijski jašek fi 600 mm + priključek cevi: </t>
  </si>
  <si>
    <t xml:space="preserve">b) peskolovni jašek jašek fi 400 mm + priključek cevi: </t>
  </si>
  <si>
    <t>Dobava in izvedba zunanjih revizijskih jaškov in peskolovov, za izvedbo meteorne kanalizacije, vključno z izvedbo priključka cevi, ter dobavo in montažo pokrovov primernih karakteristik glede nosilnosti (pohodni ali povozni pokrovi), komplet z izvedbo armiranobetonske krovne plošče. Globine do cca 1,50 m. V c.e.m. je zajeti vsa zemeljska in gradbena dela.</t>
  </si>
  <si>
    <t>Razna ostala dodatna in nepredvidena kanalizacijska dela, ki se lahko pojavijo v času gradnje in niso posebej zajeta v osnovnem popisu del.
Ocenjeno 5% vrednosti vseh kanalizacijskih del.</t>
  </si>
  <si>
    <t>Dobava in vgradnja kanalizacijskih cevi za fekalno kanalizacijo, s PVC (SN8) cevmi priključenimi na notranje vertikalne razvode. vključno z izvedbo priključka cevi na cev oz. jašek, kar je zajeti v c.e.m. Cevi so priključene na vetrikalne odtoke, nato pa speljane pod AB talno ploščo do zunanjih jaškov. 
Odpadne vode se speljejo v sistem javne kanalizacije.
OPOMBA:
 V c.e.m. je zajeti vsa zemeljska in gradbena dela potrebna za izvedbo, ter vse meritve, preizkusi tesnosti, priprava dokumentacije in ostale storitve za kompletno izvedbo sistema. V količini je zajeta skupna dolžina vseh cevi fekalne kanalizacije. Predvidena globina do cca 1,50 m.</t>
  </si>
  <si>
    <r>
      <t xml:space="preserve">Opomba:
</t>
    </r>
    <r>
      <rPr>
        <sz val="10"/>
        <color indexed="8"/>
        <rFont val="Arial"/>
        <family val="2"/>
        <charset val="238"/>
      </rPr>
      <t>Količine so ocenjene. Neskladja in prilagajanja na dejansko stanje se rešuje in usklajuje pri sami izvedbi na licu mesta, količine in obseg del pa se prilagodijo dejanskim potrebam za izvedbo.
Globina izvedbe kanalizacijskega sistema se prilagodi višinam jaškov na javnih kanalih in višinam obstoječih cevi.</t>
    </r>
  </si>
  <si>
    <t xml:space="preserve">c.) Dobava in vgradnja pohodnega pokrova za jašek fi 600 mm: </t>
  </si>
  <si>
    <t>Kanalizacijska dela</t>
  </si>
  <si>
    <t>Ureditev okolja</t>
  </si>
  <si>
    <t>16. PROJEKTNA DOKUMENTACIJA</t>
  </si>
  <si>
    <t>15. Ureditev okolja</t>
  </si>
  <si>
    <t>Razna ostala dodatna in nepredvidena dela, ki se lahko pojavijo v času gradnje in niso posebej zajeta v osnovnem popisu del.
Ocenjeno 5% vrednosti vseh del ureditve okolja.</t>
  </si>
  <si>
    <t xml:space="preserve">a.) Filc: </t>
  </si>
  <si>
    <t xml:space="preserve">e.) Betonski tlakovci: </t>
  </si>
  <si>
    <t xml:space="preserve">d.) Podložni beton 5,0 cm: </t>
  </si>
  <si>
    <t xml:space="preserve">c.) fini pesek deb. 5 cm: </t>
  </si>
  <si>
    <t xml:space="preserve">b.) Tamponski drobljenec deb. 20 cm: </t>
  </si>
  <si>
    <t>Kompletna vgraditev betonskih robnikov  dim. 5/20 cm ob pohodnih površinah ob objektu. V ceni je zajet transport, priprava temelja iz betona C12/15, ter vsa pomožna dela in material.
ALTERNATIVNO:
Namesto robnikov se vgradijo tipski ločilni profili med tlakovanimi površinami in zelenico.</t>
  </si>
  <si>
    <t>Nivelacija terena s komprimiranjem in humusiranje  okolice objekta, ter zatravljenje površin na parceli ob objektu, kjer je predvidena zelenica. 
Teren se znivelira na novo stanje, glede na lego objekta, višinski nivoji obstoječega terena se prilagodijo novozgrajenemu prizidku in povečanemu otroškemu igrišču. 
 Za nasipavanje oziroma izravnavo območja se lahko porabi izkopano zemljino od izkopov za objekt (če je le-ta primerne kvalitete), po potrebi se dodatno nabavi in pripelje zemljino oziroma humus, če izkopanega materiala ni dovolj 
Uporabi se travno seme za hišne zelenice višje kvalitete ter eventuelna zasaditev z avtohtonim rastlinjem in drevjem. 
Količina je ocenjena!</t>
  </si>
  <si>
    <t xml:space="preserve">a) Nivelacija in humusiranje terena ob objektu (zajeta povprečna deb. cca 20 cm):: </t>
  </si>
  <si>
    <t>b) Zatravitev površine:</t>
  </si>
  <si>
    <t>Ureditev okolja skupaj</t>
  </si>
  <si>
    <t>PROJEKTANTSKI POPIS GO DEL</t>
  </si>
  <si>
    <t>Skupaj</t>
  </si>
  <si>
    <t>A/  GRADBENA DELA</t>
  </si>
  <si>
    <t>B/  OBRTNIŠKA DELA</t>
  </si>
  <si>
    <t>C/  ZUNANJA UREDITEV</t>
  </si>
  <si>
    <t>SKUPAJ:</t>
  </si>
  <si>
    <t>POPUST</t>
  </si>
  <si>
    <t>SKUPAJ S POPUSTOM</t>
  </si>
  <si>
    <t>SKUPAJ z davkom:</t>
  </si>
  <si>
    <t>Datum:</t>
  </si>
  <si>
    <t>Ponudbo sestavil/a:</t>
  </si>
  <si>
    <t>Direktor:</t>
  </si>
  <si>
    <t xml:space="preserve"> SKUPNA REKAPITULACIJA PONUDBENE CENE</t>
  </si>
  <si>
    <r>
      <t xml:space="preserve">VRSTA PROJEKTA: </t>
    </r>
    <r>
      <rPr>
        <sz val="12"/>
        <rFont val="Arial"/>
        <family val="2"/>
        <charset val="238"/>
      </rPr>
      <t>PZI</t>
    </r>
  </si>
  <si>
    <t>D/  PROJEKTNA DOKUMENTACIJA</t>
  </si>
  <si>
    <t>REKAPITULACIJA GO DEL</t>
  </si>
  <si>
    <t>Strojni izkop zemlje, v zemljišču 3. kategorije, z nakladanjem, v normalnih pogojih dela. Obračun v raščenem stanju. Globina izkopa do 1,30 m.
V količini zajet izkop za prizidek in terase (do spodnjega roba tamponskega nasutja) ter poglobitve za izvedbo pasovnih temeljev teras.</t>
  </si>
  <si>
    <t>Izdelava tamponskega sloja pod ploščami objekta terase, z materialom iz kamenega drobljenca ali peščenega proda z dobro stopnjevano granulacijo in maksimalnim zrnom do 32 mm, končni tampon mora biti raven in ustrezno utrjen po plasteh do zbitosti min. MPa 30, oziroma po navodilih statika. Ob izkopu mora temeljna tla obvezno pregledati geomehanik in potrditi ustreznost predpostavljenih karakteristik tal. V primeru, da so dejanske karakteristike temeljnih tal slabše od predpostavljenih, je potreben ponoven preračun z dejanskimi vrednostmi.
Debelina sloja cca 50 cm pod objektom, oziroma 30 cm pod terasami in pasovnimi temelji teras..</t>
  </si>
  <si>
    <t>Lahki fasadni oder iz cevi, višine do 8 m, montaža, demontaža, čiščenje.  Oder je računan po fasadnem plašču.</t>
  </si>
  <si>
    <r>
      <t xml:space="preserve">OBJEKT: </t>
    </r>
    <r>
      <rPr>
        <sz val="12"/>
        <rFont val="Arial"/>
        <family val="2"/>
        <charset val="238"/>
      </rPr>
      <t>Vrtec Radlje (Dozidava)</t>
    </r>
  </si>
  <si>
    <r>
      <t xml:space="preserve">INVESTITOR: </t>
    </r>
    <r>
      <rPr>
        <sz val="12"/>
        <rFont val="Arial"/>
        <family val="2"/>
        <charset val="238"/>
      </rPr>
      <t>Občina Radlje ob Dravi, Mariborska cesta 7, 2360 Radlje ob Dravi</t>
    </r>
  </si>
  <si>
    <r>
      <t xml:space="preserve">ŠT. PROJEKTA: </t>
    </r>
    <r>
      <rPr>
        <sz val="12"/>
        <rFont val="Arial"/>
        <family val="2"/>
        <charset val="238"/>
      </rPr>
      <t>05/2020</t>
    </r>
  </si>
  <si>
    <t>OBČINA RADLJE OB DRAVI</t>
  </si>
  <si>
    <t>Vrtec Radlje</t>
  </si>
  <si>
    <t>Radlje ob Dravi</t>
  </si>
  <si>
    <t>Mariborska cesta 7</t>
  </si>
  <si>
    <t>2360 Radlje ob Dravi</t>
  </si>
  <si>
    <t>Izdelava, dobava in vgradnja betona C12/15 iz naravne frakcije 0-16, podložni beton pod temeljnimi ploščami in pasovnimi temelji, upoštevani vertikalni in horizontalni prenosi.
Debelina podložnega betona 10 cm, površina zaglajena in pripravljena za izvedbo sloja hidroizolacije.
Talna plošča objekta ter pasovni temelji.</t>
  </si>
  <si>
    <t>Izdelava, dobava in vgradnja betona C12/15 iz naravne frakcije 0-16, podložni beton oziroma nearmirane talne plošče terase, upoštevani vertikalni in horizontalni prenosi.
Debelina podložnega betona 12 cm, površina zaglajena in pripravljena za izvedbo sloja hidroizolacije.
Nearmirana plošča terase.</t>
  </si>
  <si>
    <t>Opaž talne plošče objekta, opaženje, razopaženje in čiščenje, enostranski opaž, višina plošče 25 cm.</t>
  </si>
  <si>
    <t>Opaž talne plošče oziroma naklonskega estriha terase, opaženje, razopaženje in čiščenje, enostranski opaž, višina plošče do 12 cm.</t>
  </si>
  <si>
    <r>
      <t xml:space="preserve">Izvedba opaža prebojev v AB plošči in podložnem betonu, za izvedbo kanalizacijskega razvoda. Predvideno je po 10 prebojev v vsaki plošči (podložni beton deb. 10 cm in AB plošča deb. 25 cm). </t>
    </r>
    <r>
      <rPr>
        <sz val="10"/>
        <rFont val="Arial"/>
        <family val="2"/>
        <charset val="238"/>
      </rPr>
      <t>Dimenzije prebojev na ploščo:
- 3 kom 25/25 cm
- 7 kom 30/30 cm</t>
    </r>
  </si>
  <si>
    <r>
      <t xml:space="preserve">Izvedba vertikalne hidroizolacije, na stene temeljne plošče - 1x varjeni varilni trak z stekleno tkanino (kot npr. TIMBITEKT ST/4SA 200 ali podobno), vključno s hladnim bit.premazom (npr.timbitol ali podobno). Hidroizolacija od spodnjega podložnega betona do višine cca 30 cm nad koto 0,00. Dodatno se naizolacijo pod terenom izvede zaščita s čepasto folijo.
</t>
    </r>
    <r>
      <rPr>
        <b/>
        <sz val="10"/>
        <color indexed="8"/>
        <rFont val="Arial"/>
        <family val="2"/>
        <charset val="238"/>
      </rPr>
      <t xml:space="preserve">Opomba: </t>
    </r>
    <r>
      <rPr>
        <sz val="10"/>
        <color indexed="8"/>
        <rFont val="Arial"/>
        <family val="2"/>
        <charset val="238"/>
      </rPr>
      <t xml:space="preserve">vertikalna hidroizolacija se izvaja neposredno na vertikalno toplotno izolacijo temeljne plošče (EPS 300 - JUB Home BASE I WALL 465, ali pd.), zato je potrebno uporabiti material, ki je kompatibilen za vgrajevanje na omenjeno toplotno izolacijo. V primeru da navedena HI ni primerna za vgrajevanje na plasti toplotne izolacije, je možnost delne ali celotne izvedbe HI s fleksibilnim tesnilnim premazom (kot npr. JUB HYDROSOL Superflex ali podobno). </t>
    </r>
  </si>
  <si>
    <t>Dobava in vgradnja toplotno izolacijskega sistema (kot npr. JUBHome BASE) pod AB talnimi ploščami objekta. 
*A) Dobava  toplotno izolacijske kadi po sistemu JUBHome BASE, tlačne trdnosti 400 kPa, skladno s sestavnim načrtom
- skupna debelina toplotne izolacije 160 mm
- debelina robnega elementa 160 mm
- višina robnega elementa 450 mm
*B) Vgradnja toplotno izolacijske kadi na izvedeno hidroizolacijo. Elementi se med seboj sestavljajo z zaklepanjem na preklop po predloženem sestavnem načrtu. V primeru reg večjih od 2 mm se stike prelepi z vodoodpornim samolepilnim trakom. Postavka vključuje izdelavo prebojev za instalacije na objektu z običajnimi žagami. Prostor med elementi in instalacijami se polni z ostanki izrezanega materiala ali mineralno volno in z vrha tesni s kombinacijo samolepilnega traku in kosa PVC folije. V primeru neravnosti podložnega betona se vrh robnega elementa obrusi za dosego primernih toleranc za nadgradnjo (normativ PK 0.2 h/m2).</t>
  </si>
  <si>
    <t>Dobava in polaganje toplotne izolacije iz lesno vlaknenih plošč (λ ≤ 0,048 W/mK), debeline 80 mm, na AB ploščo objekta (sestava tlaka P1 in P2). Polaganje izolacije pred izvedbo estrihov, po celotni notranji površini pritličnega dela prizidka, ter v medetažnih prostorih.</t>
  </si>
  <si>
    <t>Dobava in polaganje EPS sistemskih plošč za talno ogrevanje λ ≤ 0,034 W/mK, debeline 33 mm, po celotni notranji površini pritličnega dela objekta (sestava tlaka P1 in P2), ter v medetažnih prostorih.</t>
  </si>
  <si>
    <t>Strojna izdelava mikroarmiranih cementnih estrihov C16/20 (oziroma po navodilih statika), izvedenih v naklonu proti zunanjosti objekta,  debeline 60-120 mm, vključno z robnimi trakovi, izdelavo dilatacij in strojno glajenje. Izvedba neposredno na hidroizolacijo podložnega betona.
Terasa (sestava P3).</t>
  </si>
  <si>
    <t>Dobava in vgradnja mikroarmiranih samorazlivnih estrihov C16/20 (oziroma po navodilih statika),  debeline 50-60 mm, vključno z robnimi trakovi, izdelavo dilatacij.
Estrihi se izvajajo nad razvodom za talno ogrevanje, zato je potrebno upoštevati kemične dodatke in višek materiala, ki nastane zaradi izvedbe na sistemske plošče.
Pritličje (brez mokrih prostorov - sestava P1), ter prostori medetaže.</t>
  </si>
  <si>
    <t>Dobava in izvedba montažne konstrukcije zunanjih sten F1 in F2, v sestavi:     
- Cementno iverna plošča   16 mm
- Leseni okvir - pokončniki 8/14 cm C24, raster po statiki, deb. 140 mm
- Vmesna izolacija - lesna volna, λ ≤ 0,038 W/mK, p=50kg/m3, deb. 140 mm
- Cementno iverna plošča  12 mm
- Parna zapora; lepljeni stiki
- Letve inštalacijske ravnine   80/60 mm
- Vmesna izolacija - lesna volna, λ ≤ 0,038 W/mK  60 mm
- Mavčno-kartonska plošča 18mm
OPOMBA: Zunanja obdelava (Izvedba kontaktne fasade) zajeta v postavki fasaderskih del!</t>
  </si>
  <si>
    <t>Dobava in izvedba strešne konstrukcije ravne strehe S1, v sestavi:
- OSB plošče   18 mm
- Kontra stropniki oz. letve, raster 635mm   60/180mm
- Vmes toplotna izolacija - lesna volna, λ ≤ 0,038 W/mK   180mm
- Ladijski pod   32mm
- Stropniki C24, raster in dim. stropnika po statiki, deb. 260mm
- Vmes TI - lesna volna, , λ ≤ 0,038 W/mKK  260mm
- Deske na razmak   22mm
- Parna zapora; lepljeni stiki
OPOMBA: Izvedba strešne kritine s strešno folijo, ter TI je zajeta v postavki krovskih del,  izvedba mavčnih spuščenih stropov pa v postavki suhomontažnih del.</t>
  </si>
  <si>
    <t>Leseni stebri 14/14 cm - nadstrešek terase (37 kom)</t>
  </si>
  <si>
    <t>Leseni stebri 20/20 cm (16 kom)</t>
  </si>
  <si>
    <t>Ukinitev ter odstranitev obstoječe kanalizacijske cevi odpadne kanalizacije, ki poteka v območju novega prizidka. Cev se na mestih prekinitve spelje v nove revizijske jaške, ki so zajeti v ločeni postavki.</t>
  </si>
  <si>
    <t>Dobava in vgradnja kanalizacijskih cevi za meteorno odvodnjavanje streh, s PVC (SN8) cevmi priključenimi na peskolovne jaške, vključno z izvedbo priključka cevi na cev oz. jašek, kar je zajeti v c.e.m. Cevi so priključene na peskolovne jaške - od tam pa skozi revizijski jašek do priključka na novo ponikovalnico.
OPOMBA:
 V c.e.m. je zajeti vsa zemeljska in gradbena dela potrebna za izvedbo, ter vse meritve, preizkusi tesnosti, priprava dokumentacije in ostale storitve za kompletno izvedbo sistema. V količini je zajeta skupna dolžina vseh cevi meteorne kanalizacije. Globina do cca 1,00 m, premer cevi do 160 mm.</t>
  </si>
  <si>
    <t>a) Cevi fi 110 mm:</t>
  </si>
  <si>
    <t>b) Cevi fi 125 mm:</t>
  </si>
  <si>
    <t>c) Cevi fi 160 mm:</t>
  </si>
  <si>
    <t>d) Cevi prilagojena dimenzijam obstoječih ukinjenih cevi (predvidoma fi 160-200 mm):</t>
  </si>
  <si>
    <t xml:space="preserve">b.) Dobava in vgradnja pohodnega pokrova za jašek fi 600 mm: </t>
  </si>
  <si>
    <t>Dobava in izvedba zunanjih revizijskih jaškov iz betonskih cevi, za izvedbo fekalne kanalizacije, vključno z izvedbo priključka cevi, ter dobavo in montažo pokrovov primernih karakteristik glede nosilnosti (pohodni ali povozni pokrovi), komplet z izvedbo armiranobetonske krovne plošče. Globine do cca 1,50 m. V c.e.m. je zajeti vsa zemeljska in gradbena dela.</t>
  </si>
  <si>
    <t xml:space="preserve">d) Dobava in vgradnja pohodnega pokrova za jašek fi 400 mm: </t>
  </si>
  <si>
    <t>Izdelava, dobava in vgradnja sistema ponikovalnice iz meteorne, ter prečiščenih voda iz fekalne kanalizacije. 
Ponikovalnica npr. fi 100 cm, globine cca 2,00 m, s pohodnim (betonskim ali LTŽ) pokrovom (izvedba 50 cm pod nivojem terena), ter z izvedbo zemeljskih del, ter dobavo in vgradnjo drenažnega nasutja (16-32 mm), vključno s predhodnim polaganjem filca na stene in dno izkopane jame.
V c.e.m. je potrebno zajeti kompletno izvedbo, vključno z vsem materialom, zemeljskimi in vsemi ostalimi deli potrebnimi za izvedbo.</t>
  </si>
  <si>
    <t>Izvedba in obdelava prebojev v montažnih mavčnih oblogah in konstrukcijah sten in stropov za izvedbo razvoda strojnih in elektro inštalacij. Izvedba po pravilih stroke, z upoštevanjem vseh varnostnih standardov, upoštevajoč ves material in evtl dodatna dela, potrebna za izvedbo, vključno s krpanjem, tesnjenjem in ostalimi deli za zaključno obdelavo prebojev.
Količina je ocenjena.</t>
  </si>
  <si>
    <t>Dobava in izvedba spuščenih mavčnih rasterskih stropov na leseno montažno konstrukcijo pod streho, v sestavi:
- 2 x gips plošča GKF   2x12,5 mm
- Spuščen tipski kasetni rastrski strop, (npr Armstrong Optima ali podobno), v rastru 60/120 cm, na podkonstrukciji (spuščanje cca 35-55 cm).
Strop pritličja (S1).
OPOMBA: 
Rasterski stropovi se izvedejo v vseh prostorih prizidka, razen v sanitarijah, kjer je predviden gladki mavčni spuščen strop.</t>
  </si>
  <si>
    <t>Dobava in vgradnja ojačitvenih elementov za pritrditev sanitarne opreme:
- WC kotliček (9 kom)
- Umivalnik (13 kom)
- Pisoar (2 kom)</t>
  </si>
  <si>
    <t>Dobava in montaža predelnih montažnih mavčno kartonskih sten (dvojna mavčna obloga - npr po sistemu KNAUF W112), kot enojna stena na kovinski podkonstrukciji pravilno in strokovno izvedena, vključno s fugiranjem stikov.
Debelina stene: 150 mm
Podkonstrukcija: pocinkani kovinski C profili 100 mm, z uporabo tesnilnega traku. Razmak vertikalnih CW profilov 625 mm, debeline pločevine 0,6 mm
Izolacija: mineralna volna min. deb. 100 mm
Obloga: na obeh straneh 2 x 12,5 mm mavčno kartonska plošča
Fugiranje: fugirna masa in ojačitveni bandažni trak.
Višina sten do cca 3,30 m.
Stena shrambe pod stopnišćem.</t>
  </si>
  <si>
    <t>Izdelava, dobava in vgradnja mavčne obloge na podkonstrukciji - zapiranje inštalacijskega jaška v notranjosti objekta (medetaža), v sestavi:
- Kovinska podkonstrukcija za mavčne plošče
- 2 x mavčno kartonska plošča 12,5 mm
Vključno z bandažiranjem in kitanjem/fugiranjem stikov.</t>
  </si>
  <si>
    <t>Nabava in vgradnja požiralnikov z zaščito proti zamašitvi, za odtočne vertikale fi 150 mm, vključno s priključitvijo na vertikalne cevi odvodnjavanja. Izvedba na ravnih strehah S1.</t>
  </si>
  <si>
    <t>Kompletna izdelava, dobava in montaža visečega  žleba poševnih streh objekta in nadstrešnic (S2), širine cca 15 cm, z vsemi preddeli in potrebnim materialom, pritrjevanjem kljuk in ostalimi pomožnimi deli, ALU barvana pločevina, debeline 0,6 mm.</t>
  </si>
  <si>
    <t xml:space="preserve">a.) Cevi fi 100 mm (nadstrešnice): </t>
  </si>
  <si>
    <t xml:space="preserve">a.) Cevi fi 100 mm (nadstrešnice, 5 kom): </t>
  </si>
  <si>
    <t xml:space="preserve">b.) Cevi fi 150 mm (ravna streha in poševne strehe, 4 kom) : </t>
  </si>
  <si>
    <t>Kompletna izdelava, dobava in montaža okroglih vertikalnih LTŽ odtočnih cevi premera 100-150 mm, od višine terena do višine cca 150 cm, z vsemi preddeli, objemkami, pritrjevanjem kljuk in ostalimi pomožnimi deli. V ceni zajeti tudi priključitev na meteorne vertikale in prevezavo na peskolove pod terenom. 
OPOMBA:
V kolikor izvajalec meni, da kombinacija ALU in LTŽ cevi ni primerna, je potrebno preprečiti nazeželjene kemijske reakcije med ALU cevmi in LTŽ cevmi, z uporabo tesnilnega materiala, da se prepreči neposredni stik med obema kovinama.  Izvajalec lahko alternativno predlaga svojo rešitev zaščite ALU odtočnih cevi pred mehanskimi poškodbami na kritičnih mestih, ki jo potrdi nadzor.</t>
  </si>
  <si>
    <t xml:space="preserve">b.) Cevi fi 150 mm (ravna streha in poševne strehe) : </t>
  </si>
  <si>
    <r>
      <t xml:space="preserve">Kompletna izdelava, dobava in montaža okroglih vertikalnih odtočnih cevi premera 100-150 mm z vsemi preddeli, objemkami, pritrjevanjem kljuk in ostalimi pomožnimi deli. V ceni zajeti tudi odtočne kotliče. ALU barvana pločevina deb. 0,6mm.
</t>
    </r>
    <r>
      <rPr>
        <b/>
        <sz val="10"/>
        <color rgb="FF000000"/>
        <rFont val="Arial"/>
        <family val="2"/>
        <charset val="238"/>
      </rPr>
      <t>OPOMBA:</t>
    </r>
    <r>
      <rPr>
        <sz val="10"/>
        <color rgb="FF000000"/>
        <rFont val="Arial"/>
        <family val="2"/>
        <charset val="238"/>
      </rPr>
      <t xml:space="preserve"> Od količine so odbite dolžine spodnjih LTŽ cevi (glej postavko 8).</t>
    </r>
  </si>
  <si>
    <t>Čistilni predpražnik za zunanjo uporabo ("mokra izvedba"), material najlon/vinil, na močni gumijasti podlagi in gumi obrobo 2 cm, maksimalne debeline 7 mm, močna vpojnost, nepremočljiv in nedrseč v antracit barvi, dimenzije 80x115 cm.</t>
  </si>
  <si>
    <t>Izdelava, dobava in montaža rolo strešnih senčnikov na terasah (kot npr. Medle Eureka Belt), ki so montirani na stropu nadstreška, elektro pogon, min. podkonstrukcija, max. razpon, 3x priključek na steni.
Senčniki morajo biti UV odporni, deloma transparentni, dobava in vgradnja vključno z vso podkonstrukcijo in ostalim materialom potrebnim za izvedbo. V količini je zajeta celotna površina streh nadstreškov terass 1, 2 in 3 (sestava S2).
Izvedbo uskladiti z navodili projektanta.</t>
  </si>
  <si>
    <t>izdelava dobava in montaža notranjih okenskih polic. Police naj bodo lesene, deb. 2,5 cm (v kopalnicah so obdelane s keramiko in niso zajete v količini), širine do cca 15 cm oziroma prilagoditi glede na stanje na licu mesta.
Skupaj 16 kom.</t>
  </si>
  <si>
    <t>Strešni odduh/zračnik (izpuh nad streho, kanal fi 160), tipski, predvidoma višine do 50 cm iz aluminijaste pločevine 0,70 mm premer zračnika 160 mm. Zračnik mora biti komparibilen s strešno kritino! Izpuh z zaključeno "fajfo" se toplotno izolira, zaščitna rešetka fi 200 mm
Poševna streha.</t>
  </si>
  <si>
    <t>Kompletna izdelava, dobava in montaža horizontalnih strešnih žlot (streha S1) širine 30 cm, vključno s podkonstrukcijo, z vsemi preddeli in potrebnim materialom, pritrjevanjem in ostalimi pomožnimi deli, žlote iz ALU barvana pločevina, debeline 0,6 mm.
Obdelava oziroma izvedba zaključkov na strešno kritino po navodilih proizvajalca sistema strešne kritine. Vključno z dobavo in vgradnjo točkovnih vtočnikov za priključitev vertikalnih cevi odvodnjavanja, ter z vsemi zaščitnimi elementi proti umazaniji, odpadnim listjem, ipd.</t>
  </si>
  <si>
    <r>
      <t xml:space="preserve">ŽALUZIJE in SENČNI ROLOJI:
</t>
    </r>
    <r>
      <rPr>
        <sz val="10"/>
        <rFont val="Arial CE"/>
        <charset val="238"/>
      </rPr>
      <t>- Škatle žaluzij in po možnosti vodila morajo biti skriti v fasadi, preprečeni morajo biti toplotni mostovi... mesta priključitve morajo biti usklajena z električarjem.
- V igralnicah predvideti notranje senčne roloje, ki so netransparentni za popolno zatemnitev na ročni pogon, kot npr. Medle: klasičen prostoviseči rolo, kovinski elementi, netransparenten rolo</t>
    </r>
  </si>
  <si>
    <r>
      <t xml:space="preserve">Dodatne opombe:
</t>
    </r>
    <r>
      <rPr>
        <sz val="10"/>
        <rFont val="Arial CE"/>
        <charset val="238"/>
      </rPr>
      <t>- Izdelava, dobava in vgradnja notranjih in zunanjih polic je zajeta v ločeni postavki.</t>
    </r>
    <r>
      <rPr>
        <b/>
        <sz val="10"/>
        <rFont val="Arial CE"/>
        <charset val="238"/>
      </rPr>
      <t xml:space="preserve">
</t>
    </r>
    <r>
      <rPr>
        <sz val="10"/>
        <rFont val="Arial CE"/>
        <charset val="238"/>
      </rPr>
      <t xml:space="preserve">· Vse mere predhodno uskladiti z izdelovalcem mont. konstr. oz. jih kontrolirati na gradbišču.
· Možna so manjša odstopanja v zasnovi vezano na proizvodni program in zmožnosti izbranega dobavitelja, spremembe mora potrditi projektant arhitekture objekta.
· Za vse sheme oken velja pogled z notranje strani objekta in se odpirajo v objekt, če ni drugače navedeno.
· Navpični trikotnik označuje odpiranje na kip, vodoravni pa na stežaj pri čemer je kljuka ali pololiva na mestu vrha trikotnika.
· Podane mere so zunanje.
· Balkonska vrata oz. vrata na terase imajo na znanji strani držala, in zaščito proti pripiranju (kot npr.: FInprotect plus ali Alerta), pri tečajih zunanjih vrat TIP90 - 120 v barvi podboja. </t>
    </r>
  </si>
  <si>
    <t>Izdelava dobava in montaža lesenega okna, vključno z okvirji, tesnili, obrobami in profili, senčili in vsem ostalim potrebnim materialom, predvidena je RAL montaža.
O1 - panoramsko okno
zid. mera: 140/200, parapet: 60 cm
kom: 22 
OKNO SKUPNEGA PROSTORA IN HODNIKOV
Posebnosti: SPODNJI FIKSNI DEL JE VARONSTNO STEKLO
Glej splošne opombe in sheme za izdelavo stavbnega pohištva!
POZ.: O1</t>
  </si>
  <si>
    <r>
      <t xml:space="preserve">Tehnični pogoji za izdelavo oken:
TIP: </t>
    </r>
    <r>
      <rPr>
        <sz val="10"/>
        <rFont val="Arial CE"/>
        <charset val="238"/>
      </rPr>
      <t>les/alu okna</t>
    </r>
    <r>
      <rPr>
        <b/>
        <sz val="10"/>
        <rFont val="Arial CE"/>
        <charset val="238"/>
      </rPr>
      <t xml:space="preserve">
PROFIL: </t>
    </r>
    <r>
      <rPr>
        <sz val="10"/>
        <rFont val="Arial CE"/>
        <charset val="238"/>
      </rPr>
      <t>ustrezen glede na zahtevano toplotno prevodnost</t>
    </r>
    <r>
      <rPr>
        <b/>
        <sz val="10"/>
        <rFont val="Arial CE"/>
        <charset val="238"/>
      </rPr>
      <t xml:space="preserve">
VRSTA LESA: </t>
    </r>
    <r>
      <rPr>
        <sz val="10"/>
        <rFont val="Arial CE"/>
        <charset val="238"/>
      </rPr>
      <t>po izboru investitorja</t>
    </r>
    <r>
      <rPr>
        <b/>
        <sz val="10"/>
        <rFont val="Arial CE"/>
        <charset val="238"/>
      </rPr>
      <t xml:space="preserve">
ZASTEKLITEV: </t>
    </r>
    <r>
      <rPr>
        <sz val="10"/>
        <rFont val="Arial CE"/>
        <charset val="238"/>
      </rPr>
      <t>troslojna s PVC distančnikom, varnostno steklo VSG do višine 1,25 m</t>
    </r>
    <r>
      <rPr>
        <b/>
        <sz val="10"/>
        <rFont val="Arial CE"/>
        <charset val="238"/>
      </rPr>
      <t xml:space="preserve">
TOPLOTNA PREHODNOST: </t>
    </r>
    <r>
      <rPr>
        <sz val="10"/>
        <rFont val="Arial CE"/>
        <charset val="238"/>
      </rPr>
      <t>U≤0,90 W/m²K (določeno po standardu SIST EN 14351-1:2006+A1:2010)</t>
    </r>
    <r>
      <rPr>
        <b/>
        <sz val="10"/>
        <rFont val="Arial CE"/>
        <charset val="238"/>
      </rPr>
      <t xml:space="preserve">
OKOVJE: </t>
    </r>
    <r>
      <rPr>
        <sz val="10"/>
        <rFont val="Arial CE"/>
        <charset val="238"/>
      </rPr>
      <t>kvalitetno vrtljivo nagibno okovje v sivi barvi (kot npr.: Shuco, Roto NT)</t>
    </r>
    <r>
      <rPr>
        <b/>
        <sz val="10"/>
        <rFont val="Arial CE"/>
        <charset val="238"/>
      </rPr>
      <t xml:space="preserve">
ODKAPNIK: </t>
    </r>
    <r>
      <rPr>
        <sz val="10"/>
        <rFont val="Arial CE"/>
        <charset val="238"/>
      </rPr>
      <t>ALU odkapni profil na krilu in okvirju v barvi po izboru arhitekta</t>
    </r>
    <r>
      <rPr>
        <b/>
        <sz val="10"/>
        <rFont val="Arial CE"/>
        <charset val="238"/>
      </rPr>
      <t xml:space="preserve">
SILIKON: </t>
    </r>
    <r>
      <rPr>
        <sz val="10"/>
        <rFont val="Arial CE"/>
        <charset val="238"/>
      </rPr>
      <t>transparentni ali v barvi okvirja</t>
    </r>
    <r>
      <rPr>
        <b/>
        <sz val="10"/>
        <rFont val="Arial CE"/>
        <charset val="238"/>
      </rPr>
      <t xml:space="preserve">
TESNILO: </t>
    </r>
    <r>
      <rPr>
        <sz val="10"/>
        <rFont val="Arial CE"/>
        <charset val="238"/>
      </rPr>
      <t>v skladu z zahtevami po toplotni prehodnosti in zrakotesnoti. Zrakotesnost objekta se zahteva n/50≤0,6h-1/ po standardu SIST EN ISO 9972:2015</t>
    </r>
    <r>
      <rPr>
        <b/>
        <sz val="10"/>
        <rFont val="Arial CE"/>
        <charset val="238"/>
      </rPr>
      <t xml:space="preserve">
POVRŠINSKA OBDELAVA:</t>
    </r>
    <r>
      <rPr>
        <sz val="10"/>
        <rFont val="Arial CE"/>
        <charset val="238"/>
      </rPr>
      <t xml:space="preserve"> leseni deli okna površinsko končno obdelani s premazi na vodni osnovi v barvi po izboru arhitekta</t>
    </r>
    <r>
      <rPr>
        <b/>
        <sz val="10"/>
        <rFont val="Arial CE"/>
        <charset val="238"/>
      </rPr>
      <t xml:space="preserve">
NAČIN MONTAŽE: </t>
    </r>
    <r>
      <rPr>
        <sz val="10"/>
        <rFont val="Arial CE"/>
        <charset val="238"/>
      </rPr>
      <t>RAL, tesnjenje v treh ravneh s zunanjim paropropustnim trakom (kot npr.: EGOMAT FA) in notranjim paropropustnim trakom (kot npr.: EGOMAT FI samolepilni)</t>
    </r>
    <r>
      <rPr>
        <b/>
        <sz val="10"/>
        <rFont val="Arial CE"/>
        <charset val="238"/>
      </rPr>
      <t xml:space="preserve">
SENČENJE: </t>
    </r>
    <r>
      <rPr>
        <sz val="10"/>
        <rFont val="Arial CE"/>
        <charset val="238"/>
      </rPr>
      <t>glej sheme in načrte, krpan žaluzije na elektro ali ročni pogon, podometna toplotno izolirana omarica, standardne C oz Z lamele (kot npr.: Medle Z-75 mm, Z-90 mm in C-80 mm), V primeru elektro pogona uskladiti mesta priklopa z električarji.</t>
    </r>
    <r>
      <rPr>
        <b/>
        <sz val="10"/>
        <rFont val="Arial CE"/>
        <charset val="238"/>
      </rPr>
      <t xml:space="preserve">
DODATNA OPREMA:</t>
    </r>
    <r>
      <rPr>
        <sz val="10"/>
        <rFont val="Arial CE"/>
        <charset val="238"/>
      </rPr>
      <t xml:space="preserve"> nevedena pri posamezni shemi</t>
    </r>
  </si>
  <si>
    <t>Izdelava dobava in montaža lesenega okna, vključno z okvirji, tesnili, obrobami in profili, senčili in vsem ostalim potrebnim materialom, predvidena je RAL montaža.
O3 - enokrilno okno 
zid. mera: 103/140, parapet: 110 cm
kom: 8 
OKNO SANITARIJ, VETROLOVA, TEHNIČNEGA PROSTORA
Posebnosti: /
Glej splošne opombe in sheme za izdelavo stavbnega pohištva!
POZ.: O3</t>
  </si>
  <si>
    <t>Izdelava dobava in montaža lesene steklene stene z enokrilnimi vrati, vključno z okvirji, tesnili, obrobami in profili, senčili in vsem ostalim potrebnim materialom, predvidena je RAL montaža.
SS1 - panoramska stena z vrati
zid. mera: 548/250, parapet: 0 cm
kom: 3
PANORAMSKA STENA IGRALNICA
Posebnosti: enokrilna vrata, *panik okovje (SIST EN 1125) zaščita proti pripiranju prstov, *min. sv. širina prehoda 100 cm.
KLJUKA ZA ZASILNI IZHOD. VIŠINA 150 cm.
Glej splošne opombe in sheme za izdelavo stavbnega pohištva!
POZ.: SS1</t>
  </si>
  <si>
    <t>b.) Žaluzije 220/250 cm na elektro pogon:</t>
  </si>
  <si>
    <t>c.) Notranje žaluzije 110/250 cm na ročni pogon:</t>
  </si>
  <si>
    <t>d.) Notranji senčni roloji:</t>
  </si>
  <si>
    <t>Izdelava dobava in montaža notranjih vrat, v gradbeni odprtini 98/214 cm.
V1 - notranja vrata
zid. mera: 98/214, sv. mera: 90/210
kom: 3 (1D, 2L)
Enokrilna vrata.
IGRALNICE 
Podroben opis vrat je podan v uvodu.
Posebnosti: cilindrična ključavnica, zasteklitev v vratih iz enojnega stekla, velikost odprtine premer 65 cm, na višini 125 cm, druga odprtina za otroke je na višini 48 cm, premera 40 cm (varnostno steklo), 
samozapiralo, zaščita proti pripiranju prstov, talna avtomatska pripira oz. tesnilo.
Glej pozicijske načrte in splošne opombe za izvedbo vrat!
POZ.: V1</t>
  </si>
  <si>
    <t>Izdelava dobava in montaža notranjih vrat, v gradbeni odprtini 98/214 cm.
V1' - notranja vrata
zid. mera: 98/214, sv. mera: 90/210
kom: 3 (1D, 2L)
Enokrilna vrata.
SANITARIJE
Podroben opis vrat je podan v uvodu.
Posebnosti: cilindrična ključavnica, zasteklitev v vratih iz enojnega stekla, velikost odprtine premer 65 cm, na višini 125 cm
samozapiralo, zaščita proti pripiranju prstov, rešetka za prezračevanje po načrtu strojnih inštalacij.
Glej pozicijske načrte in splošne opombe za izvedbo vrat!
POZ.: V1'</t>
  </si>
  <si>
    <t>Izdelava dobava in montaža notranjih vrat, v gradbeni odprtini 98/214 cm.
V2 - notranja vrata
zid. mera: 98/214, sv. mera: 90/210
kom: 5 (3L, 2D)
Enokrilna vrata.
Podroben opis vrat je podan v uvodu.
Glej pozicijske načrte in splošne opombe za izvedbo vrat!
POZ.: V2</t>
  </si>
  <si>
    <t>Izdelava dobava in montaža sanitarne stene tlorisnih dim. cca 160/110:
SS1 - sanitarna stena
svetla višina: 120 cm
višina plošče: 105 cm, 15 cm od tal
kom: 4x 2 KABINI
Enokrilna vrata (4D in 4L)
SANITARIJE V IGRALNICI, UMIVALNICA, WC1
- Skupaj cca 4,6 m2 sten na kabino
Glej pozicijske načrte in splošne opombe za izvedbo saniratnih sten!
POZ.: SS1</t>
  </si>
  <si>
    <t>Izdelava dobava in montaža sanitarne stene dolžine cca 130 cm:
SS2 - sanitarna stena
svetla višina: 120 cm
višina plošče: 105 cm, 15 cm od tal
kom: 1x 
Enokrilna vrata 1 kom
ZUNANJE SANITARIJE
- Skupaj cca 1,6 m2 sten na kabino
Glej pozicijske načrte in splošne opombe za izvedbo saniratnih sten!
POZ.: SS2</t>
  </si>
  <si>
    <r>
      <rPr>
        <b/>
        <sz val="10"/>
        <color indexed="8"/>
        <rFont val="Arial"/>
        <family val="2"/>
        <charset val="238"/>
      </rPr>
      <t xml:space="preserve">a) Talna keramika: </t>
    </r>
    <r>
      <rPr>
        <sz val="10"/>
        <color indexed="8"/>
        <rFont val="Arial"/>
        <family val="2"/>
        <charset val="238"/>
      </rPr>
      <t>- Suhi prostori (vetrolov)</t>
    </r>
  </si>
  <si>
    <r>
      <rPr>
        <b/>
        <sz val="10"/>
        <color indexed="8"/>
        <rFont val="Arial"/>
        <family val="2"/>
        <charset val="238"/>
      </rPr>
      <t xml:space="preserve">b) Talna keramika: </t>
    </r>
    <r>
      <rPr>
        <sz val="10"/>
        <color indexed="8"/>
        <rFont val="Arial"/>
        <family val="2"/>
        <charset val="238"/>
      </rPr>
      <t>- Mokrii prostori (sanitarije, umivalnica)</t>
    </r>
  </si>
  <si>
    <t>TARTAN PLOŠČE OPEČNE BARVE 50 x 50 cm, debeline 3 cm. Nedrseča površina, visoko vzdržljiv material, odpornost na vlago in vremenske vplive, odpornost na visoke in nizke temperature. Ustrezni testi za višino padca (SIST EN 1177: 2008).
(predpostavnjena cena materiala do 40 €/m2).
Zunanje terase.</t>
  </si>
  <si>
    <t xml:space="preserve">- Izdelava stenskih zaokrožnic iz enakega materiala kot osnovni tlak vključno s podložnim PVC profilom radij 20mm višine 10cm – brez zgornjega protiprašnega zaključka (skupaj cca 160 m1): </t>
  </si>
  <si>
    <t>Hodniki, pisarne, stopnišče, skupni prostori.</t>
  </si>
  <si>
    <t>Dobava in polaganje gotovega parketa HRAST, dvoslojni, 11 mm, primeren za talno gretje, dimenzij 600-900/90 mm, ultra mat lak kot npr. BONA NATURALE, videz naravnega lesa - izgled oljenega parketa kot npr. MOPAR HRVAŠKA, BOEN, HARO… skupaj z izravnavo podloge in lesenimi zaključnimi letvicam. Kvaliteto parketov kot mor. Natur, rustik, rustik rustik ali I., II., III. se določi na podlagi predstavljenih vzorcev in cene.
(predpostavnjena cena materiala - srednji cenovni razred oz. 25-30 €/m2).
Igralnice.</t>
  </si>
  <si>
    <t>Dvakratno slikanje notranjih stropov z disperzijsko barvo za notranje površine (kot npr. JUPOL GOLD), v barvi po izbiri arhitekta, vključno s predhodno pripravo površine, impregniranje, glajenje in brušenje.
OPOMBA:
V količini so zajeti samo prostori sanitarij prizidka, kjer je predviden gladki mavčni strop. V ostalih prostorih prizidka je predviden armstrong strop ki ni predviden za slikopleskarsko obdelavo.</t>
  </si>
  <si>
    <t>Dvakratno slikanje notranjih sten s pralno disperzijsko barvo za notranje površine (kot npr. JUPOL LATEX -Semi mat), v barvi po izbiri arhitekta, vključno s predhodno pripravo površine, impregniranje, glajenje in brušenje.
OPOMBA:
V količini so zajeti vsi prostori prizidka.</t>
  </si>
  <si>
    <t>Nabava, izdelava, dobava in montaža slojev zunanjih tlakovanih površin neposredno ob objektu.
- Filc
- Tamponski drobljenec 20 cm, z utrjevanjem
- Fini pesek deb. 5 cm, z utrjevanjem
- Betonska posteljica deb. 5 cm
- Betonski tlakovci deb. 6 cm 
V c.e.m. Upoštevati izvedbo tlaka z vsem materialom in vsemi deli potrebnimi za izvedbo.
Tlakovane površine okrog objekta, ter pod nadstreškom obstoječega objekta.</t>
  </si>
  <si>
    <t>Izdelava dobava in montaža notranjih steklenih požarnih (EI30) vrat, v gradbeni odprtini 170/214 cm.
NS2-  notranja steklena požarna vrata
zid. mera: 170/250
kom: 1L
Enokrilna požarna vrata z nadsvetlobo.
POŽARNA VRATA NA PREHODU V VETROLOV -  VEČNAMENSKI PROSTOR
Podroben opis vrat je podan v uvodu.
Posebnosti: *panik okovje (SIST EN 1125), zaščita proti pripiranju, samozapirala, varnostno steklo povsod.
Opomba:
- *potisni drog na aktivnem krilu (min.sv. širina aktivnega prehoda 90 cm)
Glej pozicijske načrte in splošne opombe za izvedbo vrat!
POZ.: NS2</t>
  </si>
  <si>
    <t>Izdelava dobava in montaža notranjih steklenih požarnih (EI30) vrat, v gradbeni odprtini 100/214 cm.
NS2'-  notranja steklena požarna vrata
zid. mera: 100/214
kom: 1L
Enokrilna požarna vrata.
POŽARNA VRATA NA PREHODU V GARDEROBE -  VEČNAMENSKI PROSTOR
Podroben opis vrat je podan v uvodu.
Posebnosti: *panik okovje (SIST EN 1125), zaščita proti pripiranju, samozapirala, varnostno steklo povsod.
Opomba:
- *potisni drog na aktivnem krilu (min.sv. širina aktivnega prehoda 90 cm)
Glej pozicijske načrte in splošne opombe za izvedbo vrat!
POZ.: NS2'</t>
  </si>
  <si>
    <t>Dobava in izvedba strešne konstrukcije nadstrešnic S3, v sestavi:
- Strešne letve   60/60mm
- Stropniki iz lepljenega lesa GL24h, raster 92 cm, dim. 120/180mm.
OPOMBA: Izvedba strešne kritine je zajeta v postavki krovskih del.</t>
  </si>
  <si>
    <t>Dobava in izvedba medetažne konstrukcije M1, v sestavi:
- Ladijski pod   32 mm
- Stropniki C24, raster in dim. stropnika po statiki   80/220 mm
- Toplotna izolacija - mineralna volna 120 mm
- Parna zapora; lepljeni stiki  
- Deske v razmaku   22 mm
OPOMBA: Izvedba zgornjih slojev sestave M1 je zajeta v postavkah zidarskih del, izvedba mavčnih spuščenih stropov pa v postavki suhomontažnih del.</t>
  </si>
  <si>
    <t>Dobava in izvedba samorazlivne izravnalne mase, na cementni estrih s talnim ogrevanjem. Skupna debelina do 5 mm. Vključno s predhodnim čiščenjem podlage in evtl premazi za boljšo sprijemljivost s cementnim estrihom.
"Suhi" prostori pritličja (sestava P1) in medetaže.</t>
  </si>
  <si>
    <t>Dobava in polaganje toplotne/zvočne izolacije iz trde kamene volne debeline 40 mm (npr. TERVOL TP ali podobno), na ladijski pod lesene medetažne konstrukcije mansarde (sestava tlaka M1). Polaganje izolacije pred izvedbo estrihov, po celotni notranji površini mansarde.</t>
  </si>
  <si>
    <r>
      <t xml:space="preserve">Izvedba kritine nadstreškov (sestava S3) iz transparentnih plošč (npr. </t>
    </r>
    <r>
      <rPr>
        <i/>
        <sz val="10"/>
        <rFont val="Arial"/>
        <family val="2"/>
        <charset val="238"/>
      </rPr>
      <t xml:space="preserve">POLIKARBONAT FAST LOCK UNI ali podobno), </t>
    </r>
    <r>
      <rPr>
        <sz val="10"/>
        <rFont val="Arial"/>
        <family val="2"/>
        <charset val="238"/>
      </rPr>
      <t>naklon min. 1%</t>
    </r>
    <r>
      <rPr>
        <sz val="10"/>
        <rFont val="Arial2"/>
        <charset val="238"/>
      </rPr>
      <t>, s vsemi tipskimi obrobami in zaključki ter z vsem pripadajočim pomožnim pritrdilnim materialom, tipizirana izvedba.
OPOMBA:
Glede na problem deformacij naravnega lesa lepljenih nosilcev, lahko izvajalec predlaga alternativno opcijo izvedbe kritine nadstreškov, če oceni da predlagana rešitev ni primerna.</t>
    </r>
  </si>
  <si>
    <t>Dobava, polaganje in pokrivanje enokapne strehe (S2), s strešno kritino iz "sendvič" strešnih Fe panelov deb. 20 cm, ter slojem naklonske toplotne izolacije iz kamene volne deb. 4-6 cm.
Izvedba po navodilih proizvajalca in dobavitelja strešnega sistema, vključno z vsemi slemenskimi in stranskimi zaključnimi elementi.</t>
  </si>
  <si>
    <t>Dobava in izvedba strešne konstrukcije poševne strehe S2, izvedene v naklonu cca 6°, v sestavi:
- OSB plošče   18 mm
- Kontra stropniki oz. letve, raster 635mm   60/180mm
- Vmes toplotna izolacija - lesna volna, λ ≤ 0,038 W/mK   180mm
- Ladijski pod   32mm
- Stropniki C24, raster in dim. stropnika po statiki, deb. 260mm
- Vmes TI - lesna volna, , λ ≤ 0,038 W/mKK  260mm
- Deske na razmak   22mm
- Parna zapora; lepljeni stiki
OPOMBA: Izvedba strešne kritine s strešnimi Fe paneli, ter TI je zajeta v postavki krovskih del,  izvedba mavčnih spuščenih stropov pa v postavki suhomontažnih del.</t>
  </si>
  <si>
    <t>Izdelava, dobava in montaža lesenih ograj na terasah, višine cca 60 cm, iz macesnovih vetrikalnih letev 1. kvalitete, 60/30 mm (nebarvane, v vidni kvaliteti), razmik med vertikalami max. 6,5 cm, prečke 90/100 mm, rezane pod kotom 45° (zaradi onemogočanja plezanja), vključno s pokrivno letvijo 140/50 mm z obojestranskim odkapom, zaokrožitve na vrhu cca fi10mm.
PRITRJEVANJE: Montaža s T profilom, skritim v nosilčku na vertikalne stebre 14/14 cm, montaža v tlas kovinskim stebričkom, skritim v ograji, pohištvena cev 30/30/3 mm, podložka 150/150/5 mm, vročecinkano in prašno barvano.
Izvedba vrat z zapirali na zunanji strani, vratca širine cca 90 cm, s skritimi zapirali, zaščito proti pripiranju, montirane med stebrička. Ograje z vrati morajo biti izvedene tako, da se otroci ne morejo poškodovati!
Izvedbo uskladiti z navodili projektanta.</t>
  </si>
  <si>
    <t>a.) Steklena ograja z RF nosilnimi elementi in rokoprijemi:</t>
  </si>
  <si>
    <t>b.) (samo) Rokoprijemi izvedeni v 2 nivojih, sidrani v stene:</t>
  </si>
  <si>
    <t>Izdelava dobava in vgradnja steklene ograje na stopnišču in galeriji medetaže.
- Ograja se izvede kot steklena (VSG), pritrjena z nosilci iz nerjavečega jekla, okroglo leseno držalo (rokoprijem), v dveh nivojih (višina 60 cm za otroke in 90 cm za odrasle). Ograja višine 100 cm.
- Na zunanji strani stopnišča (ob stenah) se izvedejo samo rokoprijemi, sidrani v stensko konstrukcijo s kovinskimi RF distančnimi elementi, v dveh nivojih (višina 60 cm za otroke in 90 cm za odrasle). 
Izvedba po navodilih projektanta.</t>
  </si>
  <si>
    <t>Zasipavanje in utrjevanje ob temeljih objekta, ki se izvede z izkopanim materialom, če je le ta primerne kvalitete, v nasprotnem primeru pa z enakim materialom kot tamponsko nasutje pod temelji objekta. Izvedba nasutja do kote obstoječega nivoja terena.</t>
  </si>
  <si>
    <r>
      <t>Dobava in vgradnja  krivljenih palic rebraste armature S500, ne glede na premer palic, s polaganjem, vezanjem, s prenosi do mesta vgraditve in s pomožnimi deli. 
Količina armature je ocenjena</t>
    </r>
    <r>
      <rPr>
        <sz val="10"/>
        <color rgb="FF000000"/>
        <rFont val="Arial"/>
        <family val="2"/>
        <charset val="238"/>
      </rPr>
      <t>. Podana skupna količina palic. 
Obračun armature po dejanski teži vgrajene armature.</t>
    </r>
  </si>
  <si>
    <r>
      <t>Dobava in vgradnja armaturnih mrež Q257 s polaganjem, vezanjem, s prenosi do mesta vgraditve in s pomožnimi deli. Količina je ocenjena</t>
    </r>
    <r>
      <rPr>
        <sz val="10"/>
        <color rgb="FF000000"/>
        <rFont val="Arial"/>
        <family val="2"/>
        <charset val="238"/>
      </rPr>
      <t>. Podana skupna količina mrež.
Obračun armature po dejanski teži vgrajene armature.</t>
    </r>
  </si>
  <si>
    <r>
      <t xml:space="preserve">Opomba:
</t>
    </r>
    <r>
      <rPr>
        <sz val="10"/>
        <rFont val="Arial"/>
        <family val="2"/>
        <charset val="238"/>
      </rPr>
      <t>- temeljna plošča se izvede v sistesmu JUB HOME BASE. (ali podobno), alternativno možnost sistema z XPS ploščami (kot npr. FIBRAN SEISMIC 300). Izolacija je zajeta v postavki zidarskih del!
- Izvajalec mora pred pričetkom del izdelati projekt betona, ki ga mora potrditi statik!
Enotna cena mora biti fiksna in določena za "ključ v roke". Zato mora enotna cena zajeti izdelavo vseh potrebnih detajlov in dopolnih del, katera je potrebno izvesti za dokončanje posameznih del, tudi če potrebni detajli in zaključki niso podrobno navedeni in opisani v popisu del, in so ta dopolnila nujna za pravilno funkcioniranje posameznih sistemov in elementov objekta.</t>
    </r>
  </si>
  <si>
    <r>
      <t xml:space="preserve">Opomba:
</t>
    </r>
    <r>
      <rPr>
        <sz val="10"/>
        <rFont val="Arial"/>
        <family val="2"/>
        <charset val="238"/>
      </rPr>
      <t>Enotna cena mora biti fiksna in določena za "ključ v roke". Zato mora enotna cena zajeti izdelavo vseh potrebnih detajlov in dopolnih del, katera je potrebno izvesti za dokončanje posameznih del, tudi če potrebni detajli in zaključki niso podrobno navedeni in opisani v popisu del, in so ta dopolnila nujna za pravilno funkcioniranje posameznih sistemov in elementov objekta.</t>
    </r>
  </si>
  <si>
    <r>
      <t>Dobava in izdelava lesenega stopnišča iz križno lepljenih plošč (vidna kvaliteta) deb. 100 mm. 
- Stopnice dolžine 110 c</t>
    </r>
    <r>
      <rPr>
        <sz val="10"/>
        <color rgb="FF000000"/>
        <rFont val="Arial"/>
        <family val="2"/>
        <charset val="238"/>
      </rPr>
      <t xml:space="preserve">, širine 28 cm (18 kom)
- višina stopnic: 25x15,28 cm
- podest 100/240 cm
</t>
    </r>
    <r>
      <rPr>
        <sz val="10"/>
        <color rgb="FF000000"/>
        <rFont val="Arial"/>
        <family val="2"/>
        <charset val="238"/>
      </rPr>
      <t xml:space="preserve">- Spodnja stran stopnišča in podesta obdelana z mavčnimi ploščami (vključno s kitanjem in bandažiranjem stikov).
Stopnice so sidrane v </t>
    </r>
    <r>
      <rPr>
        <sz val="10"/>
        <color rgb="FF000000"/>
        <rFont val="Arial"/>
        <family val="2"/>
        <charset val="238"/>
      </rPr>
      <t>stene iz križno lepljenih CLT plošč deb. 10 cm.</t>
    </r>
    <r>
      <rPr>
        <sz val="10"/>
        <color rgb="FFFF0000"/>
        <rFont val="Arial"/>
        <family val="2"/>
        <charset val="238"/>
      </rPr>
      <t xml:space="preserve">
</t>
    </r>
    <r>
      <rPr>
        <sz val="10"/>
        <rFont val="Arial"/>
        <family val="2"/>
        <charset val="238"/>
      </rPr>
      <t>Ograja je zajeta v ločeni postavki ključavničarskih del.</t>
    </r>
    <r>
      <rPr>
        <sz val="10"/>
        <color rgb="FFFF0000"/>
        <rFont val="Arial"/>
        <family val="2"/>
        <charset val="238"/>
      </rPr>
      <t xml:space="preserve"> </t>
    </r>
    <r>
      <rPr>
        <sz val="10"/>
        <color rgb="FF000000"/>
        <rFont val="Arial"/>
        <family val="2"/>
        <charset val="238"/>
      </rPr>
      <t xml:space="preserve">
Skupna višina stopnišča je 3,50 m</t>
    </r>
    <r>
      <rPr>
        <sz val="10"/>
        <color rgb="FF000000"/>
        <rFont val="Arial"/>
        <family val="2"/>
        <charset val="238"/>
      </rPr>
      <t xml:space="preserve">
Izvedbo uskladiti z navodili projektanta!</t>
    </r>
  </si>
  <si>
    <r>
      <t xml:space="preserve">Dobava in vgradnja lesenih </t>
    </r>
    <r>
      <rPr>
        <sz val="10"/>
        <rFont val="Arial"/>
        <family val="2"/>
        <charset val="238"/>
      </rPr>
      <t>st</t>
    </r>
    <r>
      <rPr>
        <sz val="10"/>
        <color rgb="FF000000"/>
        <rFont val="Arial"/>
        <family val="2"/>
        <charset val="238"/>
      </rPr>
      <t xml:space="preserve">ebrov, za </t>
    </r>
    <r>
      <rPr>
        <sz val="10"/>
        <color rgb="FF000000"/>
        <rFont val="Arial"/>
        <family val="2"/>
        <charset val="238"/>
      </rPr>
      <t xml:space="preserve"> stabilizacijo lesene montaž. konst. objekta in nadstrešnic. Profili vijačeni, trajno zaščiteni proti zunanjim vplivom, stik med stebri in tlemi ustrezno izvesti (jeklena podnožja). Vgradnja v skladu z veljavnimi standardi in predpisi.</t>
    </r>
  </si>
  <si>
    <t>Dobava in izvedba prezračevane lesene fasade zunanjih sten F2, v sestavi:
- Vertikalne letve   60/100 mm (izvedene na montažno konstrukcijo fasadnih sten - glej sestave montažnih konstrukcij)
- Vmesna izolacija - Lesna volna deb. 100 mm (ρ = 50kg/m3, λ ≤ 0,038 W/mK)
- Vodoravne letve   60/60 mm
- Vmesna izolacija - kamena volna deb. 60 mm (λ ≤ 0,035 W/mK)
- Vremensko zaščitna, difuzijsko odporna folija (lepljeni stiki)
- Letve 80 x 32 mm - prezračevani kanal  
- Lesene macesnove plošče 1. kvalitete (kot npr. "HASSLACKER")   410 (200) x 19mm
OPOMBA: Pred vijačenjem fasadnih plošč je potrebno luknje povrtati, da ne pride do poškodb z vijakom.
Stiki med različnimi vrstami fasad morajo biti obdelani z vertikalnim ekspanzijskim trakom 20/2!
Izvedba fasadne obloge vključno z alu profili proti zamakanju med ploščami  (alu pločevinasti odkapni trakovi ali pa se plošče režejo pod kotom 45°) in mrežico proti mrčesu na spodnji strani, ter z vsemi pomožnimi deli, transporti in pritrdilnim materialom, izvedba po navodilih projektanta.</t>
  </si>
  <si>
    <r>
      <t>Ddodatek za vgradnjo vodoodpornih RBI mavčnih oblog v mokrih prostorih</t>
    </r>
    <r>
      <rPr>
        <sz val="10"/>
        <color rgb="FF000000"/>
        <rFont val="Arial"/>
        <family val="2"/>
        <charset val="238"/>
      </rPr>
      <t>. V količini so v sanitarijah zajete obloge do višine spuščenih stropov</t>
    </r>
    <r>
      <rPr>
        <sz val="10"/>
        <color rgb="FF000000"/>
        <rFont val="Arial"/>
        <family val="2"/>
        <charset val="238"/>
      </rPr>
      <t>.</t>
    </r>
  </si>
  <si>
    <r>
      <t xml:space="preserve">Dobava, polaganje in pokrivanje ravnih streh (S1), s strešnimi hidroizolacijskimi PVC folijami (kot npr. </t>
    </r>
    <r>
      <rPr>
        <i/>
        <sz val="10"/>
        <color indexed="8"/>
        <rFont val="Arial"/>
        <family val="2"/>
        <charset val="238"/>
      </rPr>
      <t xml:space="preserve">SIKA </t>
    </r>
    <r>
      <rPr>
        <sz val="10"/>
        <color indexed="8"/>
        <rFont val="Arial"/>
        <family val="2"/>
        <charset val="238"/>
      </rPr>
      <t xml:space="preserve">ali podobno), debeline min. 1,8 mm, ustrezni preklopi trakov, trakovi med seboj homogeno varjeni z vročim zrakom, oz. po navodilih proizvajalca in dobavitelja. Predhodno je potrebno položiti podložni filc po celotni površini strešne kritine, ter naklonsko toplotno izolacijo (glej sestavo spodaj). Vključiti vertikalne zaključke na atično kapo in stene objekta.
</t>
    </r>
    <r>
      <rPr>
        <u/>
        <sz val="10"/>
        <color indexed="8"/>
        <rFont val="Arial"/>
        <family val="2"/>
        <charset val="238"/>
      </rPr>
      <t>Sestava strehe S1:</t>
    </r>
    <r>
      <rPr>
        <sz val="10"/>
        <color indexed="8"/>
        <rFont val="Arial"/>
        <family val="2"/>
        <charset val="238"/>
      </rPr>
      <t xml:space="preserve">
</t>
    </r>
    <r>
      <rPr>
        <b/>
        <sz val="10"/>
        <color indexed="8"/>
        <rFont val="Arial"/>
        <family val="2"/>
        <charset val="238"/>
      </rPr>
      <t>- Toplotna izolacija</t>
    </r>
    <r>
      <rPr>
        <sz val="10"/>
        <color indexed="8"/>
        <rFont val="Arial"/>
        <family val="2"/>
        <charset val="238"/>
      </rPr>
      <t xml:space="preserve"> iz poltrde lesne volne (λ ≤ 0,041 W/mK), deb. 20-200 mm, izvedene na predhodno izvedeno nosilno strešno konstrukcijo (OSB plošče), ki je zajeta v postavki montažnih konstrukcij.
</t>
    </r>
    <r>
      <rPr>
        <b/>
        <sz val="10"/>
        <color indexed="8"/>
        <rFont val="Arial"/>
        <family val="2"/>
        <charset val="238"/>
      </rPr>
      <t>- Naklonsa TI</t>
    </r>
    <r>
      <rPr>
        <sz val="10"/>
        <color indexed="8"/>
        <rFont val="Arial"/>
        <family val="2"/>
        <charset val="238"/>
      </rPr>
      <t xml:space="preserve"> iz kamene volne (λ ≤ 0,037 W/mK), deb. 40-60 mm
</t>
    </r>
    <r>
      <rPr>
        <b/>
        <sz val="10"/>
        <color indexed="8"/>
        <rFont val="Arial"/>
        <family val="2"/>
        <charset val="238"/>
      </rPr>
      <t>- Filc</t>
    </r>
    <r>
      <rPr>
        <sz val="10"/>
        <color indexed="8"/>
        <rFont val="Arial"/>
        <family val="2"/>
        <charset val="238"/>
      </rPr>
      <t xml:space="preserve">
</t>
    </r>
    <r>
      <rPr>
        <b/>
        <sz val="10"/>
        <color indexed="8"/>
        <rFont val="Arial"/>
        <family val="2"/>
        <charset val="238"/>
      </rPr>
      <t>- Strešna hidroizolacijska membrana</t>
    </r>
    <r>
      <rPr>
        <sz val="10"/>
        <color indexed="8"/>
        <rFont val="Arial"/>
        <family val="2"/>
        <charset val="238"/>
      </rPr>
      <t xml:space="preserve"> (npr. SIKAPLAN 18G), deb. min. 1,8 mm.
</t>
    </r>
    <r>
      <rPr>
        <b/>
        <sz val="10"/>
        <rFont val="Arial"/>
        <family val="2"/>
        <charset val="238"/>
      </rPr>
      <t>- Ločilni sloj</t>
    </r>
    <r>
      <rPr>
        <sz val="10"/>
        <rFont val="Arial"/>
        <family val="2"/>
        <charset val="238"/>
      </rPr>
      <t xml:space="preserve"> - filc
</t>
    </r>
    <r>
      <rPr>
        <b/>
        <sz val="10"/>
        <rFont val="Arial"/>
        <family val="2"/>
        <charset val="238"/>
      </rPr>
      <t>- Nasutje iz prodca</t>
    </r>
    <r>
      <rPr>
        <sz val="10"/>
        <rFont val="Arial"/>
        <family val="2"/>
        <charset val="238"/>
      </rPr>
      <t xml:space="preserve"> v deb. 5 cm</t>
    </r>
    <r>
      <rPr>
        <sz val="10"/>
        <color indexed="8"/>
        <rFont val="Arial"/>
        <family val="2"/>
        <charset val="238"/>
      </rPr>
      <t xml:space="preserve">
</t>
    </r>
    <r>
      <rPr>
        <b/>
        <sz val="10"/>
        <color indexed="8"/>
        <rFont val="Arial"/>
        <family val="2"/>
        <charset val="238"/>
      </rPr>
      <t>- Vertikalni zaključki</t>
    </r>
    <r>
      <rPr>
        <sz val="10"/>
        <color indexed="8"/>
        <rFont val="Arial"/>
        <family val="2"/>
        <charset val="238"/>
      </rPr>
      <t xml:space="preserve"> v dolžini cca 205 m1 (strešna folija).</t>
    </r>
  </si>
  <si>
    <r>
      <t xml:space="preserve">Čelne obrobe na atikah strehe S1, iz ALU barvane pločevine debeline 0,6 mm, z vso podkonstrukcijo, pritrdilnim in vsem ostalim materialom potrebnim za izvedbo. 
</t>
    </r>
    <r>
      <rPr>
        <sz val="10"/>
        <color rgb="FF000000"/>
        <rFont val="Arial"/>
        <family val="2"/>
        <charset val="238"/>
      </rPr>
      <t>Skupaj r.š. pločevine je do cca 150 cm, montirana brez vidnih stikov!
OPOMBA: 
Razvite širine atičnih kap so informativne oz. ocenjene, izvedba preklopov glede na dejanske potrebe za izvedbo. Izvajalec mora pred izvedbo izdelati delavniške risbe in detajle, ki jih potrdi projektant.
Atika in robovi ravne strehe S1.</t>
    </r>
  </si>
  <si>
    <r>
      <t>Čelne (vetrne) obrobe poševne strehe</t>
    </r>
    <r>
      <rPr>
        <sz val="10"/>
        <color rgb="FF000000"/>
        <rFont val="Arial"/>
        <family val="2"/>
        <charset val="238"/>
      </rPr>
      <t xml:space="preserve">, iz ALU barvane pločevine debeline 0,6 mm, vključno z vso podkonstrukcijo, pritrdilnim in vsem ostalim materialom potrebnim za izvedbo.
</t>
    </r>
    <r>
      <rPr>
        <sz val="10"/>
        <color rgb="FF000000"/>
        <rFont val="Arial"/>
        <family val="2"/>
        <charset val="238"/>
      </rPr>
      <t>Skupaj r.š. pločevine do cca 120 cm, montirana brez vidnih stikov!
OPOMBA: 
Razvite širine atičnih kap so informativne oz. ocenjene, izvedba preklopov glede na dejanske potrebe za izvedbo. Izvajalec mora pred izvedbo izdelati delavniške risbe in detajle, ki jih potrdi projektant.
Robovi poševne strehe.</t>
    </r>
  </si>
  <si>
    <r>
      <t>Dobava in montaža zunanjih polic iz ALU barvane ploščevine deb. min. 1,25 mm, širine ca. 22-28 cm tlorisno (debelino in širino prilagoditi glede na stanje na licu mesta),  v barvi preostale pločevine na objektu</t>
    </r>
    <r>
      <rPr>
        <sz val="10"/>
        <rFont val="Arial"/>
        <family val="2"/>
        <charset val="238"/>
      </rPr>
      <t>, vključno z vsem pritrdilnim in tesnilnim materialom in vso evtl podkonstrukcijo. Na zunanji strani izvesti ustrezni odkapni rob. 
Skupaj 18 kom.</t>
    </r>
  </si>
  <si>
    <t>Izdelava dobava in montaža vhodnih lesenih vrat, v gradbeni odprtini 170/250 cm.
VS2 - zunanja vrata za wc
zid. mera: 98/214, sv. mera: 90/210
kom: 1 (1L)
Enokrilna vrata.
Podroben opis vrat je podan v uvodu.
Glej pozicijske načrte in splošne opombe za izvedbo vrat!
POZ.: VS2</t>
  </si>
  <si>
    <r>
      <t xml:space="preserve">Dobava in izvedba inštalacijskih sanitarnih sten do višine </t>
    </r>
    <r>
      <rPr>
        <sz val="10"/>
        <rFont val="Arial"/>
        <family val="2"/>
        <charset val="238"/>
      </rPr>
      <t>stropa deb. cca 15 cm, z mavčno kartonskimi ploščami deb. 2 x 12,5 mm (vodoodporna RBI plošča), kovinska pocinkana konstrukcija 125mm.
Fugiranje: fugirna masa in ojačitveni bandažni trak.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</si>
</sst>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424]General"/>
    <numFmt numFmtId="166" formatCode="[$-424]#,##0.00"/>
    <numFmt numFmtId="167" formatCode="#,##0.00&quot;       &quot;;&quot;-&quot;#,##0.00&quot;       &quot;;&quot; -&quot;#&quot;       &quot;;@&quot; &quot;"/>
    <numFmt numFmtId="168" formatCode="d&quot;.&quot;mmm"/>
    <numFmt numFmtId="169" formatCode="#,##0.00\ [$€-1]"/>
    <numFmt numFmtId="170" formatCode="_-* #,##0.00\ _S_I_T_-;\-* #,##0.00\ _S_I_T_-;_-* &quot;-&quot;??\ _S_I_T_-;_-@_-"/>
  </numFmts>
  <fonts count="43">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rgb="FF000000"/>
      <name val="Garamond"/>
      <family val="1"/>
      <charset val="238"/>
    </font>
    <font>
      <sz val="12"/>
      <color rgb="FF000000"/>
      <name val="Arial"/>
      <family val="2"/>
      <charset val="238"/>
    </font>
    <font>
      <b/>
      <sz val="14"/>
      <color rgb="FF000000"/>
      <name val="Arial"/>
      <family val="2"/>
      <charset val="238"/>
    </font>
    <font>
      <b/>
      <sz val="12"/>
      <color rgb="FF000000"/>
      <name val="Arial"/>
      <family val="2"/>
      <charset val="238"/>
    </font>
    <font>
      <b/>
      <u/>
      <sz val="12"/>
      <color rgb="FF000000"/>
      <name val="Arial"/>
      <family val="2"/>
      <charset val="238"/>
    </font>
    <font>
      <sz val="10"/>
      <color rgb="FF000000"/>
      <name val="Arial"/>
      <family val="2"/>
      <charset val="238"/>
    </font>
    <font>
      <u/>
      <sz val="12"/>
      <color rgb="FF000000"/>
      <name val="Arial"/>
      <family val="2"/>
      <charset val="238"/>
    </font>
    <font>
      <sz val="12"/>
      <name val="Arial"/>
      <family val="2"/>
      <charset val="238"/>
    </font>
    <font>
      <b/>
      <u/>
      <sz val="14"/>
      <color rgb="FF000000"/>
      <name val="Arial"/>
      <family val="2"/>
      <charset val="238"/>
    </font>
    <font>
      <b/>
      <sz val="10"/>
      <color rgb="FF000000"/>
      <name val="Arial"/>
      <family val="2"/>
      <charset val="238"/>
    </font>
    <font>
      <b/>
      <sz val="18"/>
      <color rgb="FF000000"/>
      <name val="Arial"/>
      <family val="2"/>
      <charset val="238"/>
    </font>
    <font>
      <b/>
      <i/>
      <u/>
      <sz val="12"/>
      <color rgb="FF000000"/>
      <name val="Arial"/>
      <family val="2"/>
      <charset val="238"/>
    </font>
    <font>
      <b/>
      <sz val="10"/>
      <name val="Arial CE"/>
      <charset val="238"/>
    </font>
    <font>
      <sz val="10"/>
      <color indexed="8"/>
      <name val="Arial"/>
      <family val="2"/>
      <charset val="238"/>
    </font>
    <font>
      <i/>
      <u/>
      <sz val="12"/>
      <color rgb="FF000000"/>
      <name val="Arial"/>
      <family val="2"/>
      <charset val="238"/>
    </font>
    <font>
      <sz val="10"/>
      <name val="Arial CE"/>
      <charset val="238"/>
    </font>
    <font>
      <b/>
      <sz val="10"/>
      <color indexed="8"/>
      <name val="Arial"/>
      <family val="2"/>
      <charset val="238"/>
    </font>
    <font>
      <i/>
      <sz val="10"/>
      <color indexed="8"/>
      <name val="Arial"/>
      <family val="2"/>
      <charset val="238"/>
    </font>
    <font>
      <sz val="10"/>
      <name val="Arial"/>
      <family val="2"/>
      <charset val="238"/>
    </font>
    <font>
      <b/>
      <sz val="11"/>
      <color rgb="FF000000"/>
      <name val="Arial"/>
      <family val="2"/>
      <charset val="238"/>
    </font>
    <font>
      <sz val="10"/>
      <color rgb="FF000000"/>
      <name val="Arial1"/>
      <charset val="238"/>
    </font>
    <font>
      <b/>
      <sz val="12"/>
      <name val="Arial"/>
      <family val="2"/>
      <charset val="238"/>
    </font>
    <font>
      <b/>
      <sz val="10"/>
      <name val="Arial"/>
      <family val="2"/>
      <charset val="238"/>
    </font>
    <font>
      <sz val="9"/>
      <color theme="1"/>
      <name val="Arial"/>
      <family val="2"/>
      <charset val="238"/>
    </font>
    <font>
      <b/>
      <sz val="9"/>
      <color theme="1"/>
      <name val="Arial"/>
      <family val="2"/>
      <charset val="238"/>
    </font>
    <font>
      <sz val="10"/>
      <name val="Arial"/>
      <family val="2"/>
    </font>
    <font>
      <b/>
      <sz val="9"/>
      <name val="Arial"/>
      <family val="2"/>
      <charset val="238"/>
    </font>
    <font>
      <sz val="9"/>
      <name val="Arial"/>
      <family val="2"/>
      <charset val="238"/>
    </font>
    <font>
      <sz val="9"/>
      <color theme="1"/>
      <name val="Calibri"/>
      <family val="2"/>
      <charset val="238"/>
      <scheme val="minor"/>
    </font>
    <font>
      <i/>
      <sz val="10"/>
      <name val="Arial"/>
      <family val="2"/>
      <charset val="238"/>
    </font>
    <font>
      <b/>
      <sz val="11"/>
      <name val="Arial"/>
      <family val="2"/>
      <charset val="238"/>
    </font>
    <font>
      <b/>
      <u/>
      <sz val="11"/>
      <color theme="1"/>
      <name val="Calibri"/>
      <family val="2"/>
      <charset val="238"/>
      <scheme val="minor"/>
    </font>
    <font>
      <sz val="10"/>
      <name val="Arial2"/>
      <charset val="238"/>
    </font>
    <font>
      <sz val="10"/>
      <name val="Arial1"/>
      <charset val="238"/>
    </font>
    <font>
      <b/>
      <sz val="12"/>
      <color rgb="FFC00000"/>
      <name val="Calibri"/>
      <family val="2"/>
      <charset val="238"/>
      <scheme val="minor"/>
    </font>
    <font>
      <u/>
      <sz val="10"/>
      <color indexed="8"/>
      <name val="Arial"/>
      <family val="2"/>
      <charset val="238"/>
    </font>
    <font>
      <sz val="11"/>
      <name val="Arial"/>
      <family val="2"/>
      <charset val="238"/>
    </font>
    <font>
      <b/>
      <u/>
      <sz val="16"/>
      <name val="Arial"/>
      <family val="2"/>
      <charset val="238"/>
    </font>
    <font>
      <b/>
      <sz val="14"/>
      <name val="Arial"/>
      <family val="2"/>
      <charset val="238"/>
    </font>
    <font>
      <sz val="10"/>
      <color rgb="FFFF0000"/>
      <name val="Arial"/>
      <family val="2"/>
      <charset val="23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top/>
      <bottom style="thin">
        <color indexed="64"/>
      </bottom>
      <diagonal/>
    </border>
    <border>
      <left/>
      <right/>
      <top/>
      <bottom style="double">
        <color indexed="64"/>
      </bottom>
      <diagonal/>
    </border>
    <border>
      <left style="thin">
        <color theme="0" tint="-0.14999847407452621"/>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s>
  <cellStyleXfs count="25">
    <xf numFmtId="0" fontId="0" fillId="0" borderId="0"/>
    <xf numFmtId="9" fontId="1" fillId="0" borderId="0" applyFont="0" applyFill="0" applyBorder="0" applyAlignment="0" applyProtection="0"/>
    <xf numFmtId="165" fontId="3" fillId="0" borderId="0" applyBorder="0" applyProtection="0"/>
    <xf numFmtId="165" fontId="8" fillId="0" borderId="0" applyBorder="0" applyProtection="0"/>
    <xf numFmtId="167" fontId="3" fillId="0" borderId="0" applyBorder="0" applyProtection="0"/>
    <xf numFmtId="165" fontId="8" fillId="0" borderId="0" applyBorder="0" applyProtection="0"/>
    <xf numFmtId="0" fontId="21" fillId="0" borderId="0"/>
    <xf numFmtId="0" fontId="21" fillId="0" borderId="0"/>
    <xf numFmtId="0" fontId="28" fillId="0" borderId="0"/>
    <xf numFmtId="0" fontId="18" fillId="0" borderId="0"/>
    <xf numFmtId="0" fontId="21" fillId="0" borderId="0"/>
    <xf numFmtId="0" fontId="21" fillId="0" borderId="0"/>
    <xf numFmtId="0" fontId="21" fillId="0" borderId="0"/>
    <xf numFmtId="0" fontId="21" fillId="0" borderId="0"/>
    <xf numFmtId="170" fontId="21" fillId="0" borderId="0" applyFont="0" applyFill="0" applyBorder="0" applyAlignment="0" applyProtection="0"/>
    <xf numFmtId="0" fontId="21" fillId="0" borderId="0"/>
    <xf numFmtId="0" fontId="18" fillId="0" borderId="0"/>
    <xf numFmtId="170" fontId="21" fillId="0" borderId="0" applyFont="0" applyFill="0" applyBorder="0" applyAlignment="0" applyProtection="0"/>
    <xf numFmtId="0" fontId="28" fillId="0" borderId="0"/>
    <xf numFmtId="0" fontId="21" fillId="0" borderId="0"/>
    <xf numFmtId="169" fontId="21" fillId="0" borderId="0"/>
    <xf numFmtId="169" fontId="21" fillId="0" borderId="0"/>
    <xf numFmtId="0" fontId="21" fillId="0" borderId="0"/>
    <xf numFmtId="170" fontId="21" fillId="0" borderId="0" applyFont="0" applyFill="0" applyBorder="0" applyAlignment="0" applyProtection="0"/>
    <xf numFmtId="164" fontId="1" fillId="0" borderId="0" applyFont="0" applyFill="0" applyBorder="0" applyAlignment="0" applyProtection="0"/>
  </cellStyleXfs>
  <cellXfs count="287">
    <xf numFmtId="0" fontId="0" fillId="0" borderId="0" xfId="0"/>
    <xf numFmtId="0" fontId="12" fillId="0" borderId="0" xfId="0" applyFont="1" applyFill="1" applyAlignment="1" applyProtection="1">
      <alignment horizontal="left" vertical="center" indent="1"/>
    </xf>
    <xf numFmtId="0" fontId="8" fillId="0" borderId="0" xfId="0" applyFont="1" applyFill="1" applyAlignment="1" applyProtection="1">
      <alignment horizontal="left" vertical="center" indent="1"/>
    </xf>
    <xf numFmtId="0" fontId="10" fillId="0" borderId="0" xfId="5" applyNumberFormat="1" applyFont="1" applyFill="1" applyAlignment="1" applyProtection="1">
      <alignment horizontal="center" vertical="top"/>
    </xf>
    <xf numFmtId="49" fontId="21" fillId="0" borderId="0" xfId="5" applyNumberFormat="1" applyFont="1" applyFill="1" applyAlignment="1" applyProtection="1">
      <alignment horizontal="left" vertical="top" wrapText="1" indent="1"/>
    </xf>
    <xf numFmtId="0" fontId="21" fillId="0" borderId="0" xfId="5" applyNumberFormat="1" applyFont="1" applyFill="1" applyAlignment="1" applyProtection="1">
      <alignment horizontal="left" vertical="top" indent="1"/>
    </xf>
    <xf numFmtId="0" fontId="21" fillId="0" borderId="0" xfId="5" applyNumberFormat="1" applyFont="1" applyFill="1" applyAlignment="1" applyProtection="1">
      <alignment horizontal="left" vertical="top" wrapText="1" indent="1"/>
    </xf>
    <xf numFmtId="0" fontId="21" fillId="0" borderId="0" xfId="5" applyNumberFormat="1" applyFont="1" applyFill="1" applyAlignment="1" applyProtection="1">
      <alignment horizontal="right" vertical="top" wrapText="1" indent="1"/>
    </xf>
    <xf numFmtId="49" fontId="21" fillId="0" borderId="0" xfId="5" applyNumberFormat="1" applyFont="1" applyFill="1" applyBorder="1" applyAlignment="1" applyProtection="1">
      <alignment horizontal="left" vertical="top" wrapText="1" indent="1"/>
    </xf>
    <xf numFmtId="0" fontId="10" fillId="0" borderId="0" xfId="5" applyNumberFormat="1" applyFont="1" applyAlignment="1" applyProtection="1">
      <alignment horizontal="center" vertical="top"/>
    </xf>
    <xf numFmtId="4" fontId="4" fillId="0" borderId="0" xfId="2" applyNumberFormat="1" applyFont="1" applyFill="1" applyAlignment="1" applyProtection="1">
      <alignment horizontal="right"/>
      <protection locked="0"/>
    </xf>
    <xf numFmtId="4" fontId="4" fillId="0" borderId="0" xfId="3" applyNumberFormat="1" applyFont="1" applyFill="1" applyAlignment="1" applyProtection="1">
      <alignment horizontal="right"/>
      <protection locked="0"/>
    </xf>
    <xf numFmtId="165" fontId="4" fillId="0" borderId="0" xfId="2" applyFont="1" applyFill="1" applyAlignment="1" applyProtection="1">
      <alignment horizontal="center"/>
    </xf>
    <xf numFmtId="165" fontId="4" fillId="0" borderId="0" xfId="2" applyFont="1" applyFill="1" applyAlignment="1" applyProtection="1">
      <alignment horizontal="left" indent="1"/>
    </xf>
    <xf numFmtId="165" fontId="4" fillId="0" borderId="0" xfId="2" applyFont="1" applyFill="1" applyAlignment="1" applyProtection="1"/>
    <xf numFmtId="165" fontId="4" fillId="0" borderId="0" xfId="2" applyFont="1" applyFill="1" applyAlignment="1" applyProtection="1">
      <alignment horizontal="left"/>
    </xf>
    <xf numFmtId="165" fontId="5" fillId="0" borderId="0" xfId="2" applyFont="1" applyFill="1" applyAlignment="1" applyProtection="1">
      <alignment horizontal="left" indent="1"/>
    </xf>
    <xf numFmtId="165" fontId="4" fillId="0" borderId="0" xfId="2" applyFont="1" applyFill="1" applyAlignment="1" applyProtection="1">
      <alignment horizontal="left" vertical="top" wrapText="1" indent="1"/>
    </xf>
    <xf numFmtId="165" fontId="4" fillId="0" borderId="0" xfId="2" applyFont="1" applyFill="1" applyAlignment="1" applyProtection="1">
      <alignment vertical="top" wrapText="1"/>
    </xf>
    <xf numFmtId="165" fontId="6" fillId="0" borderId="0" xfId="2" applyFont="1" applyFill="1" applyAlignment="1" applyProtection="1">
      <alignment horizontal="left" vertical="top" wrapText="1" indent="1"/>
    </xf>
    <xf numFmtId="165" fontId="6" fillId="0" borderId="0" xfId="2" applyFont="1" applyFill="1" applyAlignment="1" applyProtection="1">
      <alignment horizontal="left" vertical="top" indent="1"/>
    </xf>
    <xf numFmtId="165" fontId="4" fillId="0" borderId="0" xfId="2" applyFont="1" applyFill="1" applyAlignment="1" applyProtection="1">
      <alignment horizontal="left" vertical="top" indent="1"/>
    </xf>
    <xf numFmtId="165" fontId="6" fillId="0" borderId="0" xfId="2" applyFont="1" applyFill="1" applyAlignment="1" applyProtection="1">
      <alignment horizontal="center"/>
    </xf>
    <xf numFmtId="165" fontId="7" fillId="0" borderId="0" xfId="2" applyFont="1" applyFill="1" applyAlignment="1" applyProtection="1">
      <alignment horizontal="left" indent="1"/>
    </xf>
    <xf numFmtId="165" fontId="6" fillId="0" borderId="0" xfId="2" applyFont="1" applyFill="1" applyAlignment="1" applyProtection="1"/>
    <xf numFmtId="165" fontId="6" fillId="0" borderId="0" xfId="2" applyFont="1" applyFill="1" applyAlignment="1" applyProtection="1">
      <alignment horizontal="left"/>
    </xf>
    <xf numFmtId="165" fontId="6" fillId="0" borderId="1" xfId="2" applyFont="1" applyFill="1" applyBorder="1" applyAlignment="1" applyProtection="1">
      <alignment horizontal="left" indent="1"/>
    </xf>
    <xf numFmtId="165" fontId="6" fillId="0" borderId="1" xfId="2" applyFont="1" applyFill="1" applyBorder="1" applyAlignment="1" applyProtection="1"/>
    <xf numFmtId="165" fontId="6" fillId="0" borderId="1" xfId="2" applyFont="1" applyFill="1" applyBorder="1" applyAlignment="1" applyProtection="1">
      <alignment horizontal="left"/>
    </xf>
    <xf numFmtId="165" fontId="4" fillId="0" borderId="0" xfId="2" applyFont="1" applyFill="1" applyAlignment="1" applyProtection="1">
      <alignment horizontal="right"/>
    </xf>
    <xf numFmtId="165" fontId="7" fillId="0" borderId="0" xfId="2" applyFont="1" applyFill="1" applyAlignment="1" applyProtection="1">
      <alignment horizontal="left"/>
    </xf>
    <xf numFmtId="165" fontId="6" fillId="0" borderId="0" xfId="2" applyFont="1" applyFill="1" applyAlignment="1" applyProtection="1">
      <alignment horizontal="left" indent="1"/>
    </xf>
    <xf numFmtId="0" fontId="4" fillId="0" borderId="0" xfId="3" applyNumberFormat="1" applyFont="1" applyFill="1" applyAlignment="1" applyProtection="1">
      <alignment horizontal="left" indent="1"/>
    </xf>
    <xf numFmtId="0" fontId="4" fillId="0" borderId="0" xfId="3" applyNumberFormat="1" applyFont="1" applyFill="1" applyAlignment="1" applyProtection="1">
      <alignment horizontal="left"/>
    </xf>
    <xf numFmtId="0" fontId="4" fillId="0" borderId="0" xfId="3" applyNumberFormat="1" applyFont="1" applyFill="1" applyAlignment="1" applyProtection="1"/>
    <xf numFmtId="0" fontId="10" fillId="0" borderId="0" xfId="3" applyNumberFormat="1" applyFont="1" applyFill="1" applyAlignment="1" applyProtection="1">
      <alignment horizontal="left" indent="1"/>
    </xf>
    <xf numFmtId="0" fontId="10" fillId="0" borderId="0" xfId="3" applyNumberFormat="1" applyFont="1" applyFill="1" applyAlignment="1" applyProtection="1">
      <alignment horizontal="left"/>
    </xf>
    <xf numFmtId="165" fontId="5" fillId="0" borderId="2" xfId="2" applyFont="1" applyFill="1" applyBorder="1" applyAlignment="1" applyProtection="1">
      <alignment horizontal="left" indent="1"/>
    </xf>
    <xf numFmtId="165" fontId="5" fillId="0" borderId="2" xfId="2" applyFont="1" applyFill="1" applyBorder="1" applyAlignment="1" applyProtection="1"/>
    <xf numFmtId="165" fontId="11" fillId="0" borderId="2" xfId="2" applyFont="1" applyFill="1" applyBorder="1" applyAlignment="1" applyProtection="1">
      <alignment horizontal="left"/>
    </xf>
    <xf numFmtId="1" fontId="12" fillId="0" borderId="0" xfId="0" applyNumberFormat="1" applyFont="1" applyFill="1" applyAlignment="1" applyProtection="1">
      <alignment horizontal="center" vertical="center"/>
    </xf>
    <xf numFmtId="1" fontId="8" fillId="0" borderId="0" xfId="0" applyNumberFormat="1" applyFont="1" applyFill="1" applyAlignment="1" applyProtection="1">
      <alignment horizontal="center" vertical="center"/>
    </xf>
    <xf numFmtId="1" fontId="0" fillId="0" borderId="0" xfId="0" applyNumberFormat="1" applyFill="1" applyAlignment="1" applyProtection="1">
      <alignment horizontal="center" vertical="center"/>
    </xf>
    <xf numFmtId="4" fontId="4" fillId="0" borderId="0" xfId="2" applyNumberFormat="1" applyFont="1" applyFill="1" applyAlignment="1" applyProtection="1">
      <alignment horizontal="right"/>
    </xf>
    <xf numFmtId="4" fontId="6" fillId="0" borderId="1" xfId="2" applyNumberFormat="1" applyFont="1" applyFill="1" applyBorder="1" applyAlignment="1" applyProtection="1">
      <alignment horizontal="right"/>
    </xf>
    <xf numFmtId="4" fontId="9" fillId="0" borderId="0" xfId="2" applyNumberFormat="1" applyFont="1" applyFill="1" applyAlignment="1" applyProtection="1">
      <alignment horizontal="right"/>
    </xf>
    <xf numFmtId="166" fontId="6" fillId="0" borderId="0" xfId="2" applyNumberFormat="1" applyFont="1" applyFill="1" applyAlignment="1" applyProtection="1">
      <alignment horizontal="right"/>
    </xf>
    <xf numFmtId="165" fontId="4" fillId="0" borderId="2" xfId="2" applyFont="1" applyFill="1" applyBorder="1" applyAlignment="1" applyProtection="1">
      <alignment horizontal="center"/>
    </xf>
    <xf numFmtId="165" fontId="4" fillId="0" borderId="2" xfId="2" applyFont="1" applyFill="1" applyBorder="1" applyAlignment="1" applyProtection="1">
      <alignment horizontal="left" indent="1"/>
    </xf>
    <xf numFmtId="165" fontId="4" fillId="0" borderId="2" xfId="2" applyFont="1" applyFill="1" applyBorder="1" applyAlignment="1" applyProtection="1"/>
    <xf numFmtId="165" fontId="4" fillId="0" borderId="2" xfId="2" applyFont="1" applyFill="1" applyBorder="1" applyAlignment="1" applyProtection="1">
      <alignment horizontal="left"/>
    </xf>
    <xf numFmtId="4" fontId="4" fillId="0" borderId="2" xfId="2" applyNumberFormat="1" applyFont="1" applyFill="1" applyBorder="1" applyAlignment="1" applyProtection="1">
      <alignment horizontal="right"/>
    </xf>
    <xf numFmtId="166" fontId="4" fillId="0" borderId="2" xfId="2" applyNumberFormat="1" applyFont="1" applyFill="1" applyBorder="1" applyAlignment="1" applyProtection="1">
      <alignment horizontal="right"/>
    </xf>
    <xf numFmtId="0" fontId="4" fillId="0" borderId="0" xfId="3" applyNumberFormat="1" applyFont="1" applyFill="1" applyAlignment="1" applyProtection="1">
      <alignment horizontal="center"/>
    </xf>
    <xf numFmtId="0" fontId="13" fillId="0" borderId="2" xfId="3" applyNumberFormat="1" applyFont="1" applyFill="1" applyBorder="1" applyAlignment="1" applyProtection="1">
      <alignment horizontal="left" indent="1"/>
    </xf>
    <xf numFmtId="4" fontId="4" fillId="0" borderId="0" xfId="3" applyNumberFormat="1" applyFont="1" applyFill="1" applyAlignment="1" applyProtection="1">
      <alignment horizontal="right"/>
    </xf>
    <xf numFmtId="0" fontId="6" fillId="0" borderId="0" xfId="3" applyNumberFormat="1" applyFont="1" applyFill="1" applyAlignment="1" applyProtection="1">
      <alignment horizontal="left" indent="1"/>
    </xf>
    <xf numFmtId="0" fontId="4" fillId="0" borderId="0" xfId="3" applyNumberFormat="1" applyFont="1" applyFill="1" applyAlignment="1" applyProtection="1">
      <alignment horizontal="center" vertical="top"/>
    </xf>
    <xf numFmtId="0" fontId="8" fillId="0" borderId="0" xfId="3" applyNumberFormat="1" applyFont="1" applyFill="1" applyAlignment="1" applyProtection="1">
      <alignment horizontal="left" vertical="top" wrapText="1" indent="1"/>
    </xf>
    <xf numFmtId="0" fontId="8" fillId="0" borderId="0" xfId="3" applyNumberFormat="1" applyFont="1" applyFill="1" applyAlignment="1" applyProtection="1">
      <alignment horizontal="left" indent="1"/>
    </xf>
    <xf numFmtId="0" fontId="4" fillId="0" borderId="0" xfId="3" applyNumberFormat="1" applyFont="1" applyFill="1" applyAlignment="1" applyProtection="1">
      <alignment horizontal="center" vertical="top" readingOrder="1"/>
    </xf>
    <xf numFmtId="0" fontId="8" fillId="0" borderId="0" xfId="3" applyNumberFormat="1" applyFont="1" applyFill="1" applyAlignment="1" applyProtection="1">
      <alignment horizontal="left" vertical="top" indent="1"/>
    </xf>
    <xf numFmtId="4" fontId="4" fillId="0" borderId="0" xfId="3" applyNumberFormat="1" applyFont="1" applyFill="1" applyAlignment="1" applyProtection="1">
      <alignment horizontal="right" readingOrder="1"/>
    </xf>
    <xf numFmtId="0" fontId="4" fillId="0" borderId="0" xfId="3" applyNumberFormat="1" applyFont="1" applyFill="1" applyAlignment="1" applyProtection="1">
      <alignment horizontal="left" readingOrder="1"/>
    </xf>
    <xf numFmtId="9" fontId="4" fillId="0" borderId="0" xfId="1" applyFont="1" applyFill="1" applyAlignment="1" applyProtection="1">
      <alignment horizontal="left"/>
    </xf>
    <xf numFmtId="4" fontId="4" fillId="0" borderId="0" xfId="3" applyNumberFormat="1" applyFont="1" applyFill="1" applyAlignment="1" applyProtection="1">
      <alignment horizontal="left"/>
    </xf>
    <xf numFmtId="4" fontId="4" fillId="0" borderId="0" xfId="3" applyNumberFormat="1" applyFont="1" applyFill="1" applyAlignment="1" applyProtection="1">
      <alignment horizontal="left" readingOrder="1"/>
    </xf>
    <xf numFmtId="0" fontId="4" fillId="0" borderId="0" xfId="3" applyNumberFormat="1" applyFont="1" applyFill="1" applyAlignment="1" applyProtection="1">
      <alignment horizontal="left" vertical="top" wrapText="1" indent="1"/>
    </xf>
    <xf numFmtId="0" fontId="6" fillId="0" borderId="1" xfId="3" applyNumberFormat="1" applyFont="1" applyFill="1" applyBorder="1" applyAlignment="1" applyProtection="1">
      <alignment horizontal="center"/>
    </xf>
    <xf numFmtId="0" fontId="6" fillId="0" borderId="1" xfId="0" applyFont="1" applyBorder="1" applyAlignment="1" applyProtection="1">
      <alignment horizontal="left" indent="1"/>
    </xf>
    <xf numFmtId="0" fontId="6" fillId="0" borderId="1" xfId="3" applyNumberFormat="1" applyFont="1" applyFill="1" applyBorder="1" applyAlignment="1" applyProtection="1"/>
    <xf numFmtId="4" fontId="4" fillId="0" borderId="1" xfId="3" applyNumberFormat="1" applyFont="1" applyFill="1" applyBorder="1" applyAlignment="1" applyProtection="1">
      <alignment horizontal="right"/>
    </xf>
    <xf numFmtId="165" fontId="14" fillId="0" borderId="0" xfId="2" applyFont="1" applyFill="1" applyAlignment="1" applyProtection="1">
      <alignment horizontal="center"/>
    </xf>
    <xf numFmtId="165" fontId="14" fillId="0" borderId="0" xfId="2" applyFont="1" applyFill="1" applyAlignment="1" applyProtection="1"/>
    <xf numFmtId="165" fontId="14" fillId="0" borderId="0" xfId="2" applyFont="1" applyFill="1" applyAlignment="1" applyProtection="1">
      <alignment horizontal="left"/>
    </xf>
    <xf numFmtId="4" fontId="17" fillId="0" borderId="0" xfId="2" applyNumberFormat="1" applyFont="1" applyFill="1" applyAlignment="1" applyProtection="1">
      <alignment horizontal="right"/>
    </xf>
    <xf numFmtId="166" fontId="7" fillId="0" borderId="0" xfId="2" applyNumberFormat="1" applyFont="1" applyFill="1" applyAlignment="1" applyProtection="1">
      <alignment horizontal="right"/>
    </xf>
    <xf numFmtId="165" fontId="4" fillId="0" borderId="0" xfId="2" applyFont="1" applyFill="1" applyAlignment="1" applyProtection="1">
      <alignment horizontal="center" vertical="top" readingOrder="1"/>
    </xf>
    <xf numFmtId="165" fontId="8" fillId="0" borderId="0" xfId="2" applyFont="1" applyFill="1" applyAlignment="1" applyProtection="1">
      <alignment horizontal="left" vertical="top" wrapText="1" indent="1"/>
    </xf>
    <xf numFmtId="166" fontId="4" fillId="0" borderId="0" xfId="2" applyNumberFormat="1" applyFont="1" applyFill="1" applyAlignment="1" applyProtection="1">
      <alignment horizontal="right" readingOrder="1"/>
    </xf>
    <xf numFmtId="165" fontId="8" fillId="0" borderId="0" xfId="2" applyFont="1" applyFill="1" applyAlignment="1" applyProtection="1">
      <alignment horizontal="left" indent="1"/>
    </xf>
    <xf numFmtId="166" fontId="4" fillId="0" borderId="0" xfId="2" applyNumberFormat="1" applyFont="1" applyFill="1" applyAlignment="1" applyProtection="1">
      <alignment horizontal="right"/>
    </xf>
    <xf numFmtId="165" fontId="8" fillId="0" borderId="0" xfId="2" applyFont="1" applyFill="1" applyAlignment="1" applyProtection="1">
      <alignment horizontal="left" vertical="top" indent="1"/>
    </xf>
    <xf numFmtId="166" fontId="4" fillId="0" borderId="0" xfId="2" applyNumberFormat="1" applyFont="1" applyFill="1" applyAlignment="1" applyProtection="1">
      <alignment horizontal="left" readingOrder="1"/>
    </xf>
    <xf numFmtId="165" fontId="4" fillId="0" borderId="0" xfId="2" applyFont="1" applyFill="1" applyAlignment="1" applyProtection="1">
      <alignment readingOrder="1"/>
    </xf>
    <xf numFmtId="165" fontId="4" fillId="0" borderId="0" xfId="2" applyFont="1" applyFill="1" applyAlignment="1" applyProtection="1">
      <alignment horizontal="center" vertical="top"/>
    </xf>
    <xf numFmtId="166" fontId="6" fillId="0" borderId="0" xfId="2" applyNumberFormat="1" applyFont="1" applyFill="1" applyAlignment="1" applyProtection="1"/>
    <xf numFmtId="165" fontId="4" fillId="0" borderId="0" xfId="3" applyFont="1" applyFill="1" applyAlignment="1" applyProtection="1">
      <alignment horizontal="center" vertical="center"/>
    </xf>
    <xf numFmtId="165" fontId="8" fillId="0" borderId="0" xfId="3" applyFont="1" applyFill="1" applyAlignment="1" applyProtection="1">
      <alignment horizontal="left" vertical="center" indent="1"/>
    </xf>
    <xf numFmtId="166" fontId="6" fillId="0" borderId="0" xfId="3" applyNumberFormat="1" applyFont="1" applyFill="1" applyAlignment="1" applyProtection="1">
      <alignment horizontal="right" vertical="center"/>
    </xf>
    <xf numFmtId="166" fontId="4" fillId="0" borderId="0" xfId="3" applyNumberFormat="1" applyFont="1" applyFill="1" applyAlignment="1" applyProtection="1">
      <alignment horizontal="left" vertical="center"/>
    </xf>
    <xf numFmtId="0" fontId="8" fillId="0" borderId="0" xfId="5" applyNumberFormat="1" applyFont="1" applyFill="1" applyAlignment="1" applyProtection="1">
      <alignment horizontal="left" vertical="top" wrapText="1" indent="1"/>
    </xf>
    <xf numFmtId="49" fontId="8" fillId="0" borderId="0" xfId="5" applyNumberFormat="1" applyFont="1" applyFill="1" applyAlignment="1" applyProtection="1">
      <alignment horizontal="left" vertical="top" wrapText="1" indent="1"/>
    </xf>
    <xf numFmtId="49" fontId="8" fillId="0" borderId="0" xfId="5" applyNumberFormat="1" applyFont="1" applyFill="1" applyAlignment="1" applyProtection="1">
      <alignment horizontal="right" vertical="top" wrapText="1" indent="1"/>
    </xf>
    <xf numFmtId="49" fontId="4" fillId="0" borderId="0" xfId="5" applyNumberFormat="1" applyFont="1" applyFill="1" applyAlignment="1" applyProtection="1">
      <alignment horizontal="left" vertical="top" wrapText="1" indent="1"/>
    </xf>
    <xf numFmtId="49" fontId="15" fillId="0" borderId="0" xfId="0" quotePrefix="1" applyNumberFormat="1" applyFont="1" applyFill="1" applyBorder="1" applyAlignment="1" applyProtection="1">
      <alignment horizontal="left" vertical="top" wrapText="1"/>
    </xf>
    <xf numFmtId="165" fontId="6" fillId="0" borderId="0" xfId="3" applyFont="1" applyFill="1" applyAlignment="1" applyProtection="1">
      <alignment horizontal="left" indent="1"/>
    </xf>
    <xf numFmtId="0" fontId="4" fillId="0" borderId="0" xfId="2" applyNumberFormat="1" applyFont="1" applyFill="1" applyAlignment="1" applyProtection="1">
      <alignment horizontal="center" vertical="top"/>
    </xf>
    <xf numFmtId="49" fontId="8" fillId="0" borderId="0" xfId="5" applyNumberFormat="1" applyFont="1" applyFill="1" applyAlignment="1" applyProtection="1">
      <alignment horizontal="left" vertical="top" wrapText="1"/>
    </xf>
    <xf numFmtId="0" fontId="4" fillId="0" borderId="0" xfId="2" applyNumberFormat="1" applyFont="1" applyFill="1" applyAlignment="1" applyProtection="1">
      <alignment horizontal="left"/>
    </xf>
    <xf numFmtId="168" fontId="4" fillId="0" borderId="0" xfId="2" applyNumberFormat="1" applyFont="1" applyFill="1" applyAlignment="1" applyProtection="1">
      <alignment horizontal="center" vertical="top"/>
    </xf>
    <xf numFmtId="165" fontId="4" fillId="0" borderId="0" xfId="2" applyFont="1" applyFill="1" applyAlignment="1" applyProtection="1">
      <alignment horizontal="left" vertical="center" indent="1"/>
    </xf>
    <xf numFmtId="165" fontId="4" fillId="0" borderId="0" xfId="2" applyFont="1" applyFill="1" applyAlignment="1" applyProtection="1">
      <alignment horizontal="left" vertical="center"/>
    </xf>
    <xf numFmtId="4" fontId="4" fillId="0" borderId="0" xfId="2" applyNumberFormat="1" applyFont="1" applyFill="1" applyAlignment="1" applyProtection="1">
      <alignment horizontal="right" wrapText="1"/>
    </xf>
    <xf numFmtId="165" fontId="4" fillId="0" borderId="0" xfId="2" applyFont="1" applyFill="1" applyAlignment="1" applyProtection="1">
      <alignment horizontal="center" vertical="center"/>
    </xf>
    <xf numFmtId="166" fontId="4" fillId="0" borderId="0" xfId="2" applyNumberFormat="1" applyFont="1" applyFill="1" applyAlignment="1" applyProtection="1">
      <alignment horizontal="left" vertical="center"/>
    </xf>
    <xf numFmtId="165" fontId="8" fillId="0" borderId="0" xfId="2" applyFont="1" applyFill="1" applyAlignment="1" applyProtection="1">
      <alignment horizontal="left" vertical="top" wrapText="1"/>
    </xf>
    <xf numFmtId="0" fontId="10" fillId="0" borderId="0" xfId="3" applyNumberFormat="1" applyFont="1" applyFill="1" applyAlignment="1" applyProtection="1">
      <alignment horizontal="center" vertical="top"/>
    </xf>
    <xf numFmtId="0" fontId="21" fillId="0" borderId="0" xfId="3" applyNumberFormat="1" applyFont="1" applyFill="1" applyAlignment="1" applyProtection="1">
      <alignment horizontal="left" vertical="top" wrapText="1" indent="1"/>
    </xf>
    <xf numFmtId="4" fontId="10" fillId="0" borderId="0" xfId="3" applyNumberFormat="1" applyFont="1" applyFill="1" applyAlignment="1" applyProtection="1">
      <alignment horizontal="right"/>
    </xf>
    <xf numFmtId="49" fontId="10" fillId="0" borderId="0" xfId="5" applyNumberFormat="1" applyFont="1" applyFill="1" applyBorder="1" applyAlignment="1" applyProtection="1">
      <alignment horizontal="left" vertical="top" wrapText="1" indent="1"/>
    </xf>
    <xf numFmtId="166" fontId="4" fillId="0" borderId="0" xfId="2" applyNumberFormat="1" applyFont="1" applyFill="1" applyAlignment="1" applyProtection="1">
      <alignment horizontal="left"/>
    </xf>
    <xf numFmtId="165" fontId="12" fillId="0" borderId="0" xfId="3" applyFont="1" applyFill="1" applyAlignment="1" applyProtection="1">
      <alignment horizontal="left" indent="1"/>
    </xf>
    <xf numFmtId="165" fontId="6" fillId="0" borderId="2" xfId="2" applyFont="1" applyFill="1" applyBorder="1" applyAlignment="1" applyProtection="1">
      <alignment horizontal="center"/>
    </xf>
    <xf numFmtId="165" fontId="5" fillId="0" borderId="2" xfId="3" applyFont="1" applyFill="1" applyBorder="1" applyAlignment="1" applyProtection="1">
      <alignment horizontal="left"/>
    </xf>
    <xf numFmtId="49" fontId="15" fillId="2" borderId="0" xfId="0" quotePrefix="1" applyNumberFormat="1" applyFont="1" applyFill="1" applyBorder="1" applyAlignment="1" applyProtection="1">
      <alignment vertical="top" wrapText="1"/>
    </xf>
    <xf numFmtId="0" fontId="4" fillId="0" borderId="0" xfId="5" applyNumberFormat="1" applyFont="1" applyFill="1" applyAlignment="1" applyProtection="1">
      <alignment horizontal="center" vertical="top"/>
    </xf>
    <xf numFmtId="165" fontId="22" fillId="0" borderId="2" xfId="3" applyFont="1" applyFill="1" applyBorder="1" applyAlignment="1" applyProtection="1">
      <alignment horizontal="left"/>
    </xf>
    <xf numFmtId="165" fontId="6" fillId="0" borderId="0" xfId="2" applyFont="1" applyFill="1" applyBorder="1" applyAlignment="1" applyProtection="1">
      <alignment horizontal="center"/>
    </xf>
    <xf numFmtId="165" fontId="5" fillId="0" borderId="0" xfId="3" applyFont="1" applyFill="1" applyBorder="1" applyAlignment="1" applyProtection="1">
      <alignment horizontal="left"/>
    </xf>
    <xf numFmtId="0" fontId="23" fillId="0" borderId="0" xfId="0" applyFont="1" applyFill="1" applyAlignment="1" applyProtection="1">
      <alignment horizontal="left" wrapText="1" indent="1"/>
    </xf>
    <xf numFmtId="0" fontId="10" fillId="0" borderId="0" xfId="3" applyNumberFormat="1" applyFont="1" applyAlignment="1" applyProtection="1">
      <alignment horizontal="center" vertical="center"/>
    </xf>
    <xf numFmtId="0" fontId="24" fillId="0" borderId="0" xfId="3" applyNumberFormat="1" applyFont="1" applyFill="1" applyAlignment="1" applyProtection="1">
      <alignment horizontal="left" indent="1"/>
    </xf>
    <xf numFmtId="4" fontId="10" fillId="0" borderId="0" xfId="3" applyNumberFormat="1" applyFont="1" applyFill="1" applyAlignment="1" applyProtection="1">
      <alignment horizontal="left" vertical="center"/>
    </xf>
    <xf numFmtId="0" fontId="10" fillId="0" borderId="0" xfId="3" applyNumberFormat="1" applyFont="1" applyAlignment="1" applyProtection="1">
      <alignment horizontal="left" vertical="center" indent="1"/>
    </xf>
    <xf numFmtId="0" fontId="10" fillId="0" borderId="0" xfId="3" applyNumberFormat="1" applyFont="1" applyAlignment="1" applyProtection="1">
      <alignment horizontal="left"/>
    </xf>
    <xf numFmtId="0" fontId="25" fillId="0" borderId="0" xfId="3" applyNumberFormat="1" applyFont="1" applyFill="1" applyAlignment="1" applyProtection="1">
      <alignment horizontal="left" indent="1"/>
    </xf>
    <xf numFmtId="0" fontId="10" fillId="0" borderId="0" xfId="3" applyNumberFormat="1" applyFont="1" applyFill="1" applyAlignment="1" applyProtection="1">
      <alignment horizontal="left" vertical="top" indent="1"/>
    </xf>
    <xf numFmtId="0" fontId="10" fillId="0" borderId="0" xfId="3" applyNumberFormat="1" applyFont="1" applyAlignment="1" applyProtection="1">
      <alignment horizontal="left" vertical="top" indent="1"/>
    </xf>
    <xf numFmtId="0" fontId="0" fillId="0" borderId="0" xfId="0" applyProtection="1"/>
    <xf numFmtId="0" fontId="0" fillId="0" borderId="0" xfId="0" applyFill="1" applyBorder="1" applyAlignment="1" applyProtection="1">
      <alignment horizontal="center" vertical="top"/>
    </xf>
    <xf numFmtId="0" fontId="0" fillId="0" borderId="0" xfId="0" applyFill="1" applyBorder="1" applyProtection="1"/>
    <xf numFmtId="0" fontId="26" fillId="0" borderId="5" xfId="0" applyFont="1" applyBorder="1" applyAlignment="1" applyProtection="1">
      <alignment vertical="top"/>
    </xf>
    <xf numFmtId="0" fontId="26" fillId="0" borderId="5" xfId="0" applyFont="1" applyBorder="1" applyAlignment="1" applyProtection="1">
      <alignment horizontal="left"/>
    </xf>
    <xf numFmtId="0" fontId="26" fillId="0" borderId="5" xfId="0" applyFont="1" applyBorder="1" applyProtection="1"/>
    <xf numFmtId="0" fontId="26" fillId="0" borderId="0" xfId="0" applyFont="1" applyAlignment="1" applyProtection="1">
      <alignment vertical="top"/>
    </xf>
    <xf numFmtId="0" fontId="26" fillId="0" borderId="0" xfId="0" applyFont="1" applyProtection="1"/>
    <xf numFmtId="0" fontId="26" fillId="0" borderId="0" xfId="0" applyFont="1" applyAlignment="1" applyProtection="1">
      <alignment horizontal="left"/>
    </xf>
    <xf numFmtId="0" fontId="26" fillId="0" borderId="1" xfId="0" applyFont="1" applyBorder="1" applyAlignment="1" applyProtection="1">
      <alignment vertical="top"/>
    </xf>
    <xf numFmtId="0" fontId="27" fillId="0" borderId="1" xfId="0" applyFont="1" applyBorder="1" applyProtection="1"/>
    <xf numFmtId="0" fontId="26" fillId="0" borderId="1" xfId="0" applyFont="1" applyBorder="1" applyAlignment="1" applyProtection="1">
      <alignment horizontal="left"/>
    </xf>
    <xf numFmtId="0" fontId="26" fillId="0" borderId="1" xfId="0" applyFont="1" applyBorder="1" applyProtection="1"/>
    <xf numFmtId="0" fontId="29" fillId="0" borderId="0" xfId="8" applyFont="1" applyAlignment="1" applyProtection="1">
      <alignment vertical="center" wrapText="1"/>
    </xf>
    <xf numFmtId="0" fontId="29" fillId="0" borderId="0" xfId="8" applyFont="1" applyAlignment="1" applyProtection="1">
      <alignment vertical="top" wrapText="1"/>
    </xf>
    <xf numFmtId="0" fontId="26" fillId="0" borderId="5" xfId="0" applyFont="1" applyBorder="1" applyAlignment="1" applyProtection="1"/>
    <xf numFmtId="0" fontId="26" fillId="0" borderId="5" xfId="0" applyFont="1" applyBorder="1" applyAlignment="1" applyProtection="1">
      <alignment horizontal="right"/>
    </xf>
    <xf numFmtId="0" fontId="26" fillId="0" borderId="6" xfId="0" applyFont="1" applyBorder="1" applyAlignment="1" applyProtection="1">
      <alignment vertical="top"/>
    </xf>
    <xf numFmtId="0" fontId="27" fillId="0" borderId="6" xfId="0" applyFont="1" applyBorder="1" applyProtection="1"/>
    <xf numFmtId="0" fontId="26" fillId="0" borderId="6" xfId="0" applyFont="1" applyBorder="1" applyAlignment="1" applyProtection="1">
      <alignment horizontal="left"/>
    </xf>
    <xf numFmtId="0" fontId="26" fillId="0" borderId="6" xfId="0" applyFont="1" applyBorder="1" applyProtection="1"/>
    <xf numFmtId="0" fontId="26" fillId="0" borderId="0" xfId="0" applyFont="1" applyAlignment="1" applyProtection="1">
      <alignment horizontal="center" vertical="top"/>
    </xf>
    <xf numFmtId="0" fontId="30" fillId="0" borderId="0" xfId="9" applyFont="1" applyAlignment="1" applyProtection="1">
      <alignment vertical="top" wrapText="1"/>
    </xf>
    <xf numFmtId="0" fontId="30" fillId="0" borderId="0" xfId="9" applyFont="1" applyAlignment="1" applyProtection="1">
      <alignment vertical="top" wrapText="1"/>
      <protection locked="0"/>
    </xf>
    <xf numFmtId="0" fontId="26" fillId="0" borderId="0" xfId="0" applyFont="1" applyAlignment="1" applyProtection="1">
      <alignment horizontal="right"/>
    </xf>
    <xf numFmtId="0" fontId="30" fillId="0" borderId="0" xfId="0" applyFont="1" applyProtection="1"/>
    <xf numFmtId="0" fontId="0" fillId="0" borderId="0" xfId="0" applyAlignment="1" applyProtection="1">
      <alignment vertical="top"/>
    </xf>
    <xf numFmtId="0" fontId="31" fillId="0" borderId="0" xfId="0" applyFont="1" applyProtection="1"/>
    <xf numFmtId="0" fontId="0" fillId="0" borderId="1" xfId="0" applyBorder="1" applyAlignment="1" applyProtection="1">
      <alignment vertical="top"/>
    </xf>
    <xf numFmtId="0" fontId="30" fillId="0" borderId="1" xfId="9" applyFont="1" applyBorder="1" applyAlignment="1" applyProtection="1">
      <alignment vertical="top" wrapText="1"/>
    </xf>
    <xf numFmtId="0" fontId="30" fillId="0" borderId="1" xfId="9" applyFont="1" applyBorder="1" applyAlignment="1" applyProtection="1">
      <alignment vertical="top" wrapText="1"/>
      <protection locked="0"/>
    </xf>
    <xf numFmtId="0" fontId="31" fillId="0" borderId="1" xfId="0" applyFont="1" applyBorder="1" applyProtection="1"/>
    <xf numFmtId="0" fontId="0" fillId="0" borderId="1" xfId="0" applyBorder="1" applyProtection="1"/>
    <xf numFmtId="0" fontId="29" fillId="0" borderId="0" xfId="9" applyFont="1" applyAlignment="1" applyProtection="1">
      <alignment vertical="top" wrapText="1"/>
    </xf>
    <xf numFmtId="0" fontId="27" fillId="0" borderId="0" xfId="0" applyFont="1" applyAlignment="1" applyProtection="1">
      <alignment horizontal="right"/>
    </xf>
    <xf numFmtId="0" fontId="29" fillId="0" borderId="0" xfId="0" applyFont="1" applyProtection="1"/>
    <xf numFmtId="2" fontId="27" fillId="0" borderId="0" xfId="0" applyNumberFormat="1" applyFont="1" applyProtection="1">
      <protection locked="0"/>
    </xf>
    <xf numFmtId="0" fontId="26" fillId="0" borderId="4" xfId="0" applyFont="1" applyBorder="1" applyAlignment="1" applyProtection="1">
      <alignment horizontal="center" vertical="top"/>
    </xf>
    <xf numFmtId="0" fontId="30" fillId="0" borderId="4" xfId="9" applyFont="1" applyBorder="1" applyAlignment="1" applyProtection="1">
      <alignment vertical="top" wrapText="1"/>
    </xf>
    <xf numFmtId="0" fontId="30" fillId="0" borderId="4" xfId="9" applyFont="1" applyBorder="1" applyAlignment="1" applyProtection="1">
      <alignment vertical="top" wrapText="1"/>
      <protection locked="0"/>
    </xf>
    <xf numFmtId="0" fontId="31" fillId="0" borderId="4" xfId="0" applyFont="1" applyBorder="1" applyProtection="1"/>
    <xf numFmtId="0" fontId="0" fillId="0" borderId="4" xfId="0" applyBorder="1" applyProtection="1"/>
    <xf numFmtId="0" fontId="26" fillId="0" borderId="4" xfId="0" applyFont="1" applyBorder="1" applyAlignment="1" applyProtection="1">
      <alignment vertical="top" wrapText="1"/>
      <protection locked="0"/>
    </xf>
    <xf numFmtId="0" fontId="0" fillId="0" borderId="7" xfId="0" applyBorder="1" applyAlignment="1" applyProtection="1">
      <alignment vertical="top"/>
    </xf>
    <xf numFmtId="0" fontId="30" fillId="0" borderId="7" xfId="9" applyFont="1" applyBorder="1" applyAlignment="1" applyProtection="1">
      <alignment vertical="top" wrapText="1"/>
    </xf>
    <xf numFmtId="0" fontId="30" fillId="0" borderId="7" xfId="9" applyFont="1" applyBorder="1" applyAlignment="1" applyProtection="1">
      <alignment vertical="top" wrapText="1"/>
      <protection locked="0"/>
    </xf>
    <xf numFmtId="0" fontId="31" fillId="0" borderId="7" xfId="0" applyFont="1" applyBorder="1" applyProtection="1"/>
    <xf numFmtId="0" fontId="0" fillId="0" borderId="7" xfId="0" applyBorder="1" applyProtection="1"/>
    <xf numFmtId="0" fontId="0" fillId="0" borderId="0" xfId="0" applyBorder="1" applyAlignment="1" applyProtection="1">
      <alignment vertical="top"/>
    </xf>
    <xf numFmtId="0" fontId="30" fillId="0" borderId="0" xfId="9" applyFont="1" applyBorder="1" applyAlignment="1" applyProtection="1">
      <alignment vertical="top" wrapText="1"/>
    </xf>
    <xf numFmtId="0" fontId="30" fillId="0" borderId="0" xfId="9" applyFont="1" applyBorder="1" applyAlignment="1" applyProtection="1">
      <alignment vertical="top" wrapText="1"/>
      <protection locked="0"/>
    </xf>
    <xf numFmtId="0" fontId="31" fillId="0" borderId="0" xfId="0" applyFont="1" applyBorder="1" applyProtection="1"/>
    <xf numFmtId="0" fontId="0" fillId="0" borderId="0" xfId="0" applyBorder="1" applyProtection="1"/>
    <xf numFmtId="0" fontId="26" fillId="0" borderId="4" xfId="0" applyFont="1" applyBorder="1" applyAlignment="1" applyProtection="1">
      <alignment horizontal="right"/>
    </xf>
    <xf numFmtId="0" fontId="30" fillId="0" borderId="4" xfId="0" applyFont="1" applyBorder="1" applyProtection="1"/>
    <xf numFmtId="0" fontId="27" fillId="0" borderId="4" xfId="0" applyFont="1" applyBorder="1" applyAlignment="1" applyProtection="1">
      <alignment horizontal="right"/>
    </xf>
    <xf numFmtId="0" fontId="29" fillId="0" borderId="4" xfId="0" applyFont="1" applyBorder="1" applyProtection="1"/>
    <xf numFmtId="2" fontId="27" fillId="0" borderId="4" xfId="0" applyNumberFormat="1" applyFont="1" applyBorder="1" applyProtection="1">
      <protection locked="0"/>
    </xf>
    <xf numFmtId="0" fontId="2" fillId="0" borderId="0" xfId="0" applyFont="1" applyAlignment="1" applyProtection="1">
      <alignment vertical="top"/>
    </xf>
    <xf numFmtId="0" fontId="2" fillId="0" borderId="0" xfId="0" applyFont="1" applyProtection="1"/>
    <xf numFmtId="0" fontId="2" fillId="0" borderId="0" xfId="0" applyFont="1"/>
    <xf numFmtId="0" fontId="25" fillId="0" borderId="5" xfId="0" applyFont="1" applyFill="1" applyBorder="1" applyAlignment="1" applyProtection="1">
      <alignment horizontal="left" vertical="center"/>
    </xf>
    <xf numFmtId="2" fontId="26" fillId="0" borderId="0" xfId="0" applyNumberFormat="1" applyFont="1" applyProtection="1"/>
    <xf numFmtId="2" fontId="27" fillId="0" borderId="0" xfId="0" applyNumberFormat="1" applyFont="1" applyProtection="1"/>
    <xf numFmtId="0" fontId="26" fillId="0" borderId="4" xfId="0" applyFont="1" applyBorder="1" applyAlignment="1" applyProtection="1">
      <alignment vertical="top" wrapText="1"/>
    </xf>
    <xf numFmtId="2" fontId="26" fillId="0" borderId="4" xfId="0" applyNumberFormat="1" applyFont="1" applyBorder="1" applyProtection="1"/>
    <xf numFmtId="2" fontId="27" fillId="0" borderId="4" xfId="0" applyNumberFormat="1" applyFont="1" applyBorder="1" applyProtection="1"/>
    <xf numFmtId="44" fontId="2" fillId="0" borderId="0" xfId="0" applyNumberFormat="1" applyFont="1" applyProtection="1"/>
    <xf numFmtId="0" fontId="29" fillId="0" borderId="0" xfId="9" applyFont="1" applyAlignment="1" applyProtection="1">
      <alignment vertical="top" wrapText="1"/>
      <protection locked="0"/>
    </xf>
    <xf numFmtId="0" fontId="31" fillId="0" borderId="0" xfId="0" applyFont="1" applyProtection="1">
      <protection locked="0"/>
    </xf>
    <xf numFmtId="0" fontId="27" fillId="0" borderId="6" xfId="0" applyFont="1" applyBorder="1" applyProtection="1">
      <protection locked="0"/>
    </xf>
    <xf numFmtId="2" fontId="26" fillId="0" borderId="0" xfId="0" applyNumberFormat="1" applyFont="1" applyProtection="1">
      <protection locked="0"/>
    </xf>
    <xf numFmtId="0" fontId="0" fillId="0" borderId="0" xfId="0" applyProtection="1">
      <protection locked="0"/>
    </xf>
    <xf numFmtId="0" fontId="0" fillId="0" borderId="1" xfId="0" applyBorder="1" applyProtection="1">
      <protection locked="0"/>
    </xf>
    <xf numFmtId="0" fontId="26" fillId="0" borderId="6" xfId="0" applyFont="1" applyBorder="1" applyProtection="1">
      <protection locked="0"/>
    </xf>
    <xf numFmtId="0" fontId="0" fillId="0" borderId="4" xfId="0" applyBorder="1" applyProtection="1">
      <protection locked="0"/>
    </xf>
    <xf numFmtId="0" fontId="0" fillId="0" borderId="7" xfId="0" applyBorder="1" applyProtection="1">
      <protection locked="0"/>
    </xf>
    <xf numFmtId="0" fontId="0" fillId="0" borderId="0" xfId="0" applyBorder="1" applyProtection="1">
      <protection locked="0"/>
    </xf>
    <xf numFmtId="2" fontId="26" fillId="0" borderId="4" xfId="0" applyNumberFormat="1" applyFont="1" applyBorder="1" applyProtection="1">
      <protection locked="0"/>
    </xf>
    <xf numFmtId="169" fontId="0" fillId="0" borderId="0" xfId="0" applyNumberFormat="1" applyFill="1" applyBorder="1" applyAlignment="1" applyProtection="1">
      <alignment horizontal="right" vertical="top"/>
    </xf>
    <xf numFmtId="0" fontId="28"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vertical="top" wrapText="1"/>
    </xf>
    <xf numFmtId="169" fontId="21" fillId="0" borderId="0" xfId="0" applyNumberFormat="1" applyFont="1" applyFill="1" applyBorder="1" applyAlignment="1" applyProtection="1">
      <alignment horizontal="right" vertical="top"/>
    </xf>
    <xf numFmtId="0" fontId="28" fillId="0" borderId="8" xfId="0" applyFont="1" applyFill="1" applyBorder="1" applyAlignment="1" applyProtection="1">
      <alignment horizontal="left" vertical="top" wrapText="1"/>
    </xf>
    <xf numFmtId="0" fontId="25" fillId="0" borderId="8" xfId="0" applyFont="1" applyFill="1" applyBorder="1" applyAlignment="1" applyProtection="1">
      <alignment horizontal="left" vertical="top" wrapText="1"/>
    </xf>
    <xf numFmtId="0" fontId="0" fillId="0" borderId="8" xfId="0" applyFill="1" applyBorder="1" applyAlignment="1" applyProtection="1">
      <alignment horizontal="center" vertical="top"/>
    </xf>
    <xf numFmtId="169" fontId="0" fillId="0" borderId="8" xfId="0" applyNumberFormat="1" applyFill="1" applyBorder="1" applyAlignment="1" applyProtection="1">
      <alignment horizontal="right" vertical="top"/>
    </xf>
    <xf numFmtId="0" fontId="33" fillId="0" borderId="0" xfId="0" applyFont="1" applyFill="1" applyBorder="1" applyAlignment="1" applyProtection="1">
      <alignment horizontal="left" vertical="top" wrapText="1"/>
    </xf>
    <xf numFmtId="169" fontId="33" fillId="0" borderId="0" xfId="0" applyNumberFormat="1" applyFont="1" applyFill="1" applyBorder="1" applyAlignment="1" applyProtection="1">
      <alignment horizontal="right" vertical="top"/>
    </xf>
    <xf numFmtId="0" fontId="34" fillId="0" borderId="0" xfId="0" applyFont="1" applyProtection="1"/>
    <xf numFmtId="0" fontId="0" fillId="0" borderId="0" xfId="0"/>
    <xf numFmtId="0" fontId="21" fillId="0" borderId="0" xfId="0" applyFont="1" applyFill="1" applyAlignment="1" applyProtection="1">
      <alignment horizontal="left" vertical="center" indent="1"/>
    </xf>
    <xf numFmtId="165" fontId="21" fillId="0" borderId="0" xfId="2" applyFont="1" applyFill="1" applyAlignment="1" applyProtection="1">
      <alignment horizontal="left" vertical="top" wrapText="1" indent="1"/>
    </xf>
    <xf numFmtId="165" fontId="25" fillId="0" borderId="0" xfId="3" applyFont="1" applyFill="1" applyAlignment="1" applyProtection="1">
      <alignment horizontal="left" indent="1"/>
    </xf>
    <xf numFmtId="4" fontId="4" fillId="0" borderId="0" xfId="3" applyNumberFormat="1" applyFont="1" applyFill="1" applyAlignment="1">
      <alignment horizontal="right"/>
    </xf>
    <xf numFmtId="4" fontId="4" fillId="0" borderId="0" xfId="2" applyNumberFormat="1" applyFont="1" applyFill="1" applyAlignment="1">
      <alignment horizontal="right"/>
    </xf>
    <xf numFmtId="4" fontId="4" fillId="0" borderId="0" xfId="4" applyNumberFormat="1" applyFont="1" applyFill="1" applyAlignment="1">
      <alignment horizontal="right"/>
    </xf>
    <xf numFmtId="4" fontId="17" fillId="0" borderId="0" xfId="2" applyNumberFormat="1" applyFont="1" applyFill="1" applyAlignment="1">
      <alignment horizontal="right"/>
    </xf>
    <xf numFmtId="0" fontId="37" fillId="0" borderId="0" xfId="0" applyFont="1"/>
    <xf numFmtId="3" fontId="4" fillId="0" borderId="0" xfId="3" applyNumberFormat="1" applyFont="1" applyFill="1" applyAlignment="1" applyProtection="1">
      <alignment horizontal="right"/>
    </xf>
    <xf numFmtId="4" fontId="37" fillId="0" borderId="0" xfId="0" applyNumberFormat="1" applyFont="1"/>
    <xf numFmtId="0" fontId="6" fillId="0" borderId="0" xfId="3" applyNumberFormat="1" applyFont="1" applyFill="1" applyBorder="1" applyAlignment="1" applyProtection="1">
      <alignment horizontal="center"/>
    </xf>
    <xf numFmtId="0" fontId="6" fillId="0" borderId="0" xfId="0" applyFont="1" applyBorder="1" applyAlignment="1" applyProtection="1">
      <alignment horizontal="left" indent="1"/>
    </xf>
    <xf numFmtId="0" fontId="6" fillId="0" borderId="0" xfId="3" applyNumberFormat="1" applyFont="1" applyFill="1" applyBorder="1" applyAlignment="1" applyProtection="1"/>
    <xf numFmtId="4" fontId="4" fillId="0" borderId="0" xfId="3" applyNumberFormat="1" applyFont="1" applyFill="1" applyBorder="1" applyAlignment="1" applyProtection="1">
      <alignment horizontal="right"/>
    </xf>
    <xf numFmtId="4" fontId="5" fillId="0" borderId="0" xfId="3" applyNumberFormat="1" applyFont="1" applyFill="1" applyBorder="1" applyAlignment="1" applyProtection="1">
      <alignment horizontal="right"/>
    </xf>
    <xf numFmtId="164" fontId="4" fillId="0" borderId="0" xfId="24" applyFont="1" applyFill="1" applyAlignment="1" applyProtection="1">
      <alignment horizontal="center" vertical="top"/>
    </xf>
    <xf numFmtId="164" fontId="8" fillId="0" borderId="0" xfId="24" applyFont="1" applyFill="1" applyAlignment="1" applyProtection="1">
      <alignment horizontal="left" vertical="top" wrapText="1" indent="1"/>
    </xf>
    <xf numFmtId="164" fontId="4" fillId="0" borderId="0" xfId="24" applyFont="1" applyFill="1" applyAlignment="1" applyProtection="1">
      <alignment horizontal="right"/>
    </xf>
    <xf numFmtId="164" fontId="4" fillId="0" borderId="0" xfId="24" applyFont="1" applyFill="1" applyAlignment="1" applyProtection="1">
      <alignment horizontal="left"/>
    </xf>
    <xf numFmtId="164" fontId="4" fillId="0" borderId="0" xfId="24" applyFont="1" applyFill="1" applyAlignment="1">
      <alignment horizontal="right"/>
    </xf>
    <xf numFmtId="164" fontId="4" fillId="0" borderId="0" xfId="24" applyFont="1" applyFill="1" applyAlignment="1" applyProtection="1">
      <alignment horizontal="left" readingOrder="1"/>
    </xf>
    <xf numFmtId="164" fontId="37" fillId="0" borderId="0" xfId="24" applyFont="1"/>
    <xf numFmtId="164" fontId="0" fillId="0" borderId="0" xfId="24" applyFont="1"/>
    <xf numFmtId="2" fontId="21" fillId="0" borderId="9" xfId="0" applyNumberFormat="1" applyFont="1" applyFill="1" applyBorder="1" applyAlignment="1">
      <alignment horizontal="right" vertical="center"/>
    </xf>
    <xf numFmtId="49" fontId="15" fillId="2" borderId="3" xfId="0" quotePrefix="1" applyNumberFormat="1" applyFont="1" applyFill="1" applyBorder="1" applyAlignment="1" applyProtection="1">
      <alignment horizontal="left" vertical="top" wrapText="1"/>
    </xf>
    <xf numFmtId="165" fontId="21" fillId="2" borderId="0" xfId="2" applyFont="1" applyFill="1" applyAlignment="1" applyProtection="1">
      <alignment horizontal="left" vertical="top" wrapText="1"/>
    </xf>
    <xf numFmtId="165" fontId="8" fillId="2" borderId="0" xfId="2" applyFont="1" applyFill="1" applyAlignment="1" applyProtection="1">
      <alignment horizontal="left" vertical="top" wrapText="1"/>
    </xf>
    <xf numFmtId="0" fontId="10" fillId="0" borderId="0" xfId="5" applyNumberFormat="1" applyFont="1" applyFill="1" applyAlignment="1" applyProtection="1">
      <alignment horizontal="right" vertical="center" wrapText="1" indent="1"/>
    </xf>
    <xf numFmtId="0" fontId="24" fillId="0" borderId="0" xfId="0" applyFont="1" applyFill="1" applyAlignment="1" applyProtection="1">
      <alignment vertical="center"/>
    </xf>
    <xf numFmtId="0" fontId="10" fillId="0" borderId="0" xfId="0" applyFont="1" applyFill="1" applyProtection="1"/>
    <xf numFmtId="0" fontId="21" fillId="0" borderId="0" xfId="0" applyFont="1" applyFill="1" applyProtection="1"/>
    <xf numFmtId="0" fontId="24" fillId="0" borderId="0" xfId="0" applyFont="1" applyFill="1" applyProtection="1"/>
    <xf numFmtId="49" fontId="10" fillId="0" borderId="0" xfId="0" applyNumberFormat="1" applyFont="1" applyFill="1" applyProtection="1"/>
    <xf numFmtId="0" fontId="40" fillId="0" borderId="0" xfId="0" applyFont="1" applyFill="1" applyProtection="1"/>
    <xf numFmtId="4" fontId="39" fillId="0" borderId="10" xfId="0" applyNumberFormat="1" applyFont="1" applyFill="1" applyBorder="1" applyAlignment="1" applyProtection="1">
      <alignment horizontal="center" vertical="center"/>
    </xf>
    <xf numFmtId="4" fontId="24" fillId="0" borderId="11" xfId="0" applyNumberFormat="1" applyFont="1" applyFill="1" applyBorder="1" applyProtection="1"/>
    <xf numFmtId="0" fontId="41" fillId="0" borderId="4" xfId="0" applyFont="1" applyFill="1" applyBorder="1" applyProtection="1"/>
    <xf numFmtId="0" fontId="24" fillId="0" borderId="4" xfId="0" applyFont="1" applyFill="1" applyBorder="1" applyProtection="1"/>
    <xf numFmtId="0" fontId="10" fillId="0" borderId="4" xfId="0" applyFont="1" applyFill="1" applyBorder="1" applyProtection="1"/>
    <xf numFmtId="4" fontId="41" fillId="0" borderId="12" xfId="0" applyNumberFormat="1" applyFont="1" applyFill="1" applyBorder="1" applyProtection="1"/>
    <xf numFmtId="0" fontId="41" fillId="0" borderId="0" xfId="0" applyFont="1" applyFill="1" applyBorder="1" applyProtection="1"/>
    <xf numFmtId="0" fontId="24" fillId="0" borderId="0" xfId="0" applyFont="1" applyFill="1" applyBorder="1" applyProtection="1"/>
    <xf numFmtId="0" fontId="10" fillId="0" borderId="0" xfId="0" applyFont="1" applyFill="1" applyBorder="1" applyProtection="1"/>
    <xf numFmtId="10" fontId="10" fillId="0" borderId="10" xfId="0" applyNumberFormat="1" applyFont="1" applyFill="1" applyBorder="1" applyAlignment="1" applyProtection="1">
      <alignment horizontal="right"/>
      <protection locked="0"/>
    </xf>
    <xf numFmtId="0" fontId="10" fillId="0" borderId="7" xfId="0" applyFont="1" applyFill="1" applyBorder="1" applyProtection="1"/>
    <xf numFmtId="4" fontId="10" fillId="0" borderId="0" xfId="0" applyNumberFormat="1" applyFont="1" applyFill="1" applyProtection="1"/>
    <xf numFmtId="0" fontId="41" fillId="0" borderId="8" xfId="0" applyFont="1" applyFill="1" applyBorder="1" applyProtection="1"/>
    <xf numFmtId="0" fontId="24" fillId="0" borderId="8" xfId="0" applyFont="1" applyFill="1" applyBorder="1" applyProtection="1"/>
    <xf numFmtId="0" fontId="10" fillId="0" borderId="8" xfId="0" applyFont="1" applyFill="1" applyBorder="1" applyProtection="1"/>
    <xf numFmtId="0" fontId="10" fillId="0" borderId="0" xfId="0" applyFont="1" applyFill="1" applyBorder="1" applyAlignment="1" applyProtection="1">
      <protection locked="0"/>
    </xf>
    <xf numFmtId="0" fontId="10" fillId="0" borderId="0" xfId="0" applyFont="1" applyFill="1" applyAlignment="1" applyProtection="1">
      <alignment horizontal="right"/>
    </xf>
    <xf numFmtId="0" fontId="21" fillId="0" borderId="1" xfId="0" applyFont="1" applyFill="1" applyBorder="1" applyProtection="1"/>
    <xf numFmtId="0" fontId="10" fillId="0" borderId="1" xfId="0" applyFont="1" applyFill="1" applyBorder="1" applyProtection="1"/>
    <xf numFmtId="0" fontId="21" fillId="0" borderId="0" xfId="0" applyFont="1" applyFill="1" applyBorder="1" applyProtection="1"/>
    <xf numFmtId="165" fontId="4" fillId="0" borderId="0" xfId="2" applyFont="1" applyFill="1" applyBorder="1" applyAlignment="1" applyProtection="1">
      <alignment horizontal="left"/>
    </xf>
    <xf numFmtId="0" fontId="8" fillId="0" borderId="0" xfId="2" applyNumberFormat="1" applyFont="1" applyFill="1" applyAlignment="1" applyProtection="1">
      <alignment horizontal="left" vertical="top" indent="1"/>
    </xf>
    <xf numFmtId="0" fontId="21" fillId="0" borderId="0" xfId="5" applyNumberFormat="1" applyFont="1" applyFill="1" applyBorder="1" applyAlignment="1" applyProtection="1">
      <alignment horizontal="left" vertical="top" wrapText="1" indent="1"/>
    </xf>
    <xf numFmtId="0" fontId="36" fillId="0" borderId="0" xfId="0" applyFont="1" applyFill="1" applyAlignment="1" applyProtection="1">
      <alignment horizontal="left" wrapText="1" indent="1"/>
    </xf>
    <xf numFmtId="49" fontId="8" fillId="0" borderId="0" xfId="5" applyNumberFormat="1" applyFont="1" applyFill="1" applyAlignment="1" applyProtection="1">
      <alignment horizontal="justify" vertical="top" wrapText="1"/>
    </xf>
    <xf numFmtId="49" fontId="16" fillId="0" borderId="0" xfId="5" applyNumberFormat="1" applyFont="1" applyFill="1" applyAlignment="1" applyProtection="1">
      <alignment horizontal="left" vertical="top" wrapText="1" indent="1"/>
    </xf>
    <xf numFmtId="0" fontId="10" fillId="0" borderId="0" xfId="3" applyNumberFormat="1" applyFont="1" applyFill="1" applyAlignment="1" applyProtection="1">
      <alignment horizontal="left" vertical="center" indent="1"/>
    </xf>
    <xf numFmtId="4" fontId="5" fillId="0" borderId="1" xfId="3" applyNumberFormat="1" applyFont="1" applyFill="1" applyBorder="1" applyAlignment="1" applyProtection="1">
      <alignment horizontal="right"/>
    </xf>
    <xf numFmtId="4" fontId="5" fillId="0" borderId="2" xfId="2" applyNumberFormat="1" applyFont="1" applyFill="1" applyBorder="1" applyAlignment="1" applyProtection="1">
      <alignment horizontal="center"/>
    </xf>
    <xf numFmtId="0" fontId="39" fillId="0" borderId="0" xfId="0" applyFont="1" applyFill="1" applyAlignment="1" applyProtection="1">
      <alignment horizontal="center" vertical="center" wrapText="1"/>
    </xf>
    <xf numFmtId="0" fontId="10" fillId="0" borderId="1" xfId="0" applyFont="1" applyFill="1" applyBorder="1" applyAlignment="1" applyProtection="1">
      <protection locked="0"/>
    </xf>
    <xf numFmtId="0" fontId="10" fillId="0" borderId="0" xfId="0" applyFont="1" applyFill="1" applyBorder="1" applyAlignment="1" applyProtection="1">
      <protection locked="0"/>
    </xf>
    <xf numFmtId="49" fontId="15" fillId="2" borderId="0" xfId="0" quotePrefix="1" applyNumberFormat="1" applyFont="1" applyFill="1" applyBorder="1" applyAlignment="1" applyProtection="1">
      <alignment horizontal="left" vertical="top" wrapText="1"/>
    </xf>
  </cellXfs>
  <cellStyles count="25">
    <cellStyle name="Excel Built-in Comma" xfId="4"/>
    <cellStyle name="Excel Built-in Normal" xfId="3"/>
    <cellStyle name="Excel Built-in Normal 1" xfId="2"/>
    <cellStyle name="Navadno" xfId="0" builtinId="0"/>
    <cellStyle name="Navadno 10" xfId="12"/>
    <cellStyle name="Navadno 14 2" xfId="9"/>
    <cellStyle name="Navadno 2" xfId="10"/>
    <cellStyle name="Navadno 2 2 2" xfId="15"/>
    <cellStyle name="Navadno 2 2 3" xfId="22"/>
    <cellStyle name="Navadno 3" xfId="11"/>
    <cellStyle name="Navadno 3 2" xfId="16"/>
    <cellStyle name="Navadno 3 3 2" xfId="21"/>
    <cellStyle name="Navadno 3 4" xfId="13"/>
    <cellStyle name="Navadno 4" xfId="7"/>
    <cellStyle name="Navadno 4 2" xfId="20"/>
    <cellStyle name="Navadno 4 3" xfId="19"/>
    <cellStyle name="Navadno 9" xfId="6"/>
    <cellStyle name="Navadno_API-narodna galerija-rušitve  4.12.2010" xfId="8"/>
    <cellStyle name="Navadno_SBRadovljica" xfId="5"/>
    <cellStyle name="Normal 2" xfId="18"/>
    <cellStyle name="Odstotek" xfId="1" builtinId="5"/>
    <cellStyle name="Vejica" xfId="24" builtinId="3"/>
    <cellStyle name="Vejica 2 2 2" xfId="14"/>
    <cellStyle name="Vejica 2 3" xfId="23"/>
    <cellStyle name="Vejica 3 2" xfId="17"/>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647"/>
  <sheetViews>
    <sheetView tabSelected="1" view="pageBreakPreview" zoomScaleNormal="100" zoomScaleSheetLayoutView="100" workbookViewId="0">
      <selection activeCell="E160" sqref="E160"/>
    </sheetView>
  </sheetViews>
  <sheetFormatPr defaultRowHeight="15.75"/>
  <cols>
    <col min="1" max="1" width="4" style="104" bestFit="1" customWidth="1"/>
    <col min="2" max="2" width="56.5703125" style="101" customWidth="1"/>
    <col min="3" max="3" width="11.42578125" style="105" customWidth="1"/>
    <col min="4" max="4" width="5.5703125" style="105" bestFit="1" customWidth="1"/>
    <col min="5" max="5" width="14.140625" style="43" customWidth="1"/>
    <col min="6" max="6" width="1.42578125" style="102" customWidth="1"/>
    <col min="7" max="7" width="16.42578125" style="102" customWidth="1"/>
    <col min="8" max="8" width="10.42578125" style="227" bestFit="1" customWidth="1"/>
  </cols>
  <sheetData>
    <row r="1" spans="1:7">
      <c r="A1" s="12"/>
      <c r="B1" s="13"/>
      <c r="C1" s="14"/>
      <c r="D1" s="15"/>
      <c r="F1" s="14"/>
      <c r="G1" s="14"/>
    </row>
    <row r="2" spans="1:7" s="250" customFormat="1" ht="48.75" customHeight="1">
      <c r="A2" s="248" t="s">
        <v>312</v>
      </c>
      <c r="B2" s="248"/>
      <c r="C2" s="283"/>
      <c r="D2" s="283"/>
      <c r="E2" s="283"/>
      <c r="F2" s="249"/>
      <c r="G2" s="249"/>
    </row>
    <row r="3" spans="1:7" s="250" customFormat="1">
      <c r="A3" s="251"/>
      <c r="B3" s="251"/>
      <c r="C3" s="251"/>
      <c r="D3" s="249"/>
      <c r="E3" s="249"/>
      <c r="F3" s="249"/>
      <c r="G3" s="249"/>
    </row>
    <row r="4" spans="1:7" s="250" customFormat="1">
      <c r="A4" s="251" t="s">
        <v>313</v>
      </c>
      <c r="B4" s="251"/>
      <c r="C4" s="251"/>
      <c r="D4" s="249"/>
      <c r="E4" s="249"/>
      <c r="F4" s="249"/>
      <c r="G4" s="249"/>
    </row>
    <row r="5" spans="1:7" s="250" customFormat="1">
      <c r="A5" s="251"/>
      <c r="B5" s="251"/>
      <c r="C5" s="251"/>
      <c r="D5" s="249"/>
      <c r="E5" s="249"/>
      <c r="F5" s="249"/>
      <c r="G5" s="249"/>
    </row>
    <row r="6" spans="1:7" s="250" customFormat="1">
      <c r="A6" s="251" t="s">
        <v>314</v>
      </c>
      <c r="B6" s="251"/>
      <c r="C6" s="251"/>
      <c r="D6" s="252"/>
      <c r="E6" s="249"/>
      <c r="F6" s="249"/>
      <c r="G6" s="249"/>
    </row>
    <row r="7" spans="1:7" s="250" customFormat="1" ht="12.75"/>
    <row r="8" spans="1:7" s="250" customFormat="1">
      <c r="A8" s="251" t="s">
        <v>306</v>
      </c>
      <c r="B8" s="251"/>
      <c r="C8" s="251"/>
      <c r="D8" s="249"/>
    </row>
    <row r="9" spans="1:7" s="250" customFormat="1" ht="12.75"/>
    <row r="10" spans="1:7" s="250" customFormat="1" ht="12.75"/>
    <row r="11" spans="1:7" s="250" customFormat="1" ht="20.25">
      <c r="A11" s="253" t="s">
        <v>305</v>
      </c>
      <c r="B11" s="253"/>
      <c r="C11" s="253"/>
    </row>
    <row r="12" spans="1:7" s="250" customFormat="1" ht="12.75"/>
    <row r="13" spans="1:7" s="250" customFormat="1" ht="14.25">
      <c r="G13" s="254" t="s">
        <v>294</v>
      </c>
    </row>
    <row r="14" spans="1:7" s="250" customFormat="1" ht="12.75"/>
    <row r="15" spans="1:7" s="250" customFormat="1">
      <c r="A15" s="251" t="s">
        <v>295</v>
      </c>
      <c r="B15" s="251"/>
      <c r="C15" s="251"/>
      <c r="D15" s="251"/>
      <c r="E15" s="249"/>
      <c r="G15" s="255">
        <f>E64</f>
        <v>0</v>
      </c>
    </row>
    <row r="16" spans="1:7" s="250" customFormat="1" ht="7.5" customHeight="1">
      <c r="A16" s="251"/>
      <c r="B16" s="251"/>
      <c r="C16" s="251"/>
      <c r="D16" s="251"/>
      <c r="E16" s="249"/>
    </row>
    <row r="17" spans="1:7" s="250" customFormat="1">
      <c r="A17" s="251" t="s">
        <v>296</v>
      </c>
      <c r="B17" s="251"/>
      <c r="C17" s="251"/>
      <c r="D17" s="251"/>
      <c r="E17" s="249"/>
      <c r="G17" s="255">
        <f>E72</f>
        <v>0</v>
      </c>
    </row>
    <row r="18" spans="1:7" s="250" customFormat="1" ht="7.5" customHeight="1">
      <c r="A18" s="251"/>
      <c r="B18" s="251"/>
      <c r="C18" s="251"/>
      <c r="D18" s="251"/>
      <c r="E18" s="249"/>
    </row>
    <row r="19" spans="1:7" s="250" customFormat="1">
      <c r="A19" s="251" t="s">
        <v>297</v>
      </c>
      <c r="B19" s="251"/>
      <c r="C19" s="251"/>
      <c r="D19" s="251"/>
      <c r="E19" s="249"/>
      <c r="G19" s="255">
        <f>E81</f>
        <v>0</v>
      </c>
    </row>
    <row r="20" spans="1:7" s="250" customFormat="1" ht="7.5" customHeight="1">
      <c r="A20" s="251"/>
      <c r="B20" s="251"/>
      <c r="C20" s="251"/>
      <c r="D20" s="251"/>
      <c r="E20" s="249"/>
    </row>
    <row r="21" spans="1:7" s="250" customFormat="1">
      <c r="A21" s="251" t="s">
        <v>307</v>
      </c>
      <c r="B21" s="251"/>
      <c r="C21" s="251"/>
      <c r="D21" s="251"/>
      <c r="E21" s="249"/>
      <c r="G21" s="255">
        <f>E85</f>
        <v>0</v>
      </c>
    </row>
    <row r="22" spans="1:7" s="250" customFormat="1" ht="7.5" customHeight="1">
      <c r="A22" s="251"/>
      <c r="B22" s="251"/>
      <c r="C22" s="251"/>
      <c r="D22" s="251"/>
      <c r="E22" s="249"/>
    </row>
    <row r="23" spans="1:7" s="250" customFormat="1" ht="25.5" customHeight="1" thickBot="1">
      <c r="A23" s="251"/>
      <c r="B23" s="251"/>
      <c r="C23" s="251"/>
      <c r="D23" s="251"/>
      <c r="E23" s="249"/>
    </row>
    <row r="24" spans="1:7" s="250" customFormat="1" ht="18.75" thickBot="1">
      <c r="A24" s="256" t="s">
        <v>298</v>
      </c>
      <c r="B24" s="256"/>
      <c r="C24" s="256"/>
      <c r="D24" s="257"/>
      <c r="E24" s="258"/>
      <c r="G24" s="259">
        <f>SUM(G14:G23)</f>
        <v>0</v>
      </c>
    </row>
    <row r="25" spans="1:7" s="250" customFormat="1" ht="18">
      <c r="A25" s="260"/>
      <c r="B25" s="260"/>
      <c r="C25" s="260"/>
      <c r="D25" s="261"/>
      <c r="E25" s="262"/>
    </row>
    <row r="26" spans="1:7" s="250" customFormat="1" ht="20.25" customHeight="1">
      <c r="A26" s="261" t="s">
        <v>299</v>
      </c>
      <c r="B26" s="261"/>
      <c r="C26" s="261"/>
      <c r="D26" s="261" t="s">
        <v>67</v>
      </c>
      <c r="E26" s="263">
        <v>0</v>
      </c>
      <c r="G26" s="255">
        <f>G24*E26</f>
        <v>0</v>
      </c>
    </row>
    <row r="27" spans="1:7" s="250" customFormat="1" ht="13.5" customHeight="1" thickBot="1">
      <c r="A27" s="261"/>
      <c r="B27" s="261"/>
      <c r="C27" s="261"/>
      <c r="D27" s="261"/>
      <c r="E27" s="264"/>
    </row>
    <row r="28" spans="1:7" s="250" customFormat="1" ht="18" customHeight="1" thickBot="1">
      <c r="A28" s="261" t="s">
        <v>300</v>
      </c>
      <c r="B28" s="261"/>
      <c r="C28" s="261"/>
      <c r="D28" s="261"/>
      <c r="E28" s="262"/>
      <c r="G28" s="259">
        <f>G24-G26</f>
        <v>0</v>
      </c>
    </row>
    <row r="29" spans="1:7" s="250" customFormat="1" ht="18" customHeight="1">
      <c r="A29" s="261"/>
      <c r="B29" s="261"/>
      <c r="C29" s="261"/>
      <c r="D29" s="261"/>
      <c r="E29" s="262"/>
    </row>
    <row r="30" spans="1:7" s="250" customFormat="1">
      <c r="A30" s="249" t="s">
        <v>196</v>
      </c>
      <c r="B30" s="251"/>
      <c r="C30" s="251"/>
      <c r="D30" s="251"/>
      <c r="E30" s="249"/>
      <c r="G30" s="265">
        <f>G28*0.22</f>
        <v>0</v>
      </c>
    </row>
    <row r="31" spans="1:7" s="250" customFormat="1" ht="9.75" customHeight="1" thickBot="1">
      <c r="A31" s="251"/>
      <c r="B31" s="251"/>
      <c r="C31" s="251"/>
      <c r="D31" s="251"/>
      <c r="E31" s="249"/>
    </row>
    <row r="32" spans="1:7" s="250" customFormat="1" ht="18.75" thickBot="1">
      <c r="A32" s="266" t="s">
        <v>301</v>
      </c>
      <c r="B32" s="266"/>
      <c r="C32" s="266"/>
      <c r="D32" s="267"/>
      <c r="E32" s="268"/>
      <c r="G32" s="259">
        <f>G28+G30</f>
        <v>0</v>
      </c>
    </row>
    <row r="33" spans="1:7" s="250" customFormat="1" ht="13.5" thickTop="1"/>
    <row r="34" spans="1:7" s="250" customFormat="1" ht="12.75"/>
    <row r="35" spans="1:7" s="250" customFormat="1" ht="15">
      <c r="B35" s="249" t="s">
        <v>302</v>
      </c>
      <c r="C35" s="284"/>
      <c r="D35" s="284"/>
    </row>
    <row r="36" spans="1:7" s="250" customFormat="1" ht="15">
      <c r="B36" s="249"/>
      <c r="C36" s="269"/>
      <c r="D36" s="269"/>
    </row>
    <row r="37" spans="1:7" s="250" customFormat="1" ht="15">
      <c r="A37" s="249"/>
      <c r="B37" s="249" t="s">
        <v>303</v>
      </c>
      <c r="C37" s="249"/>
      <c r="E37" s="270" t="s">
        <v>304</v>
      </c>
    </row>
    <row r="38" spans="1:7" s="250" customFormat="1" ht="25.5" customHeight="1">
      <c r="A38" s="249"/>
      <c r="B38" s="272"/>
      <c r="C38" s="272"/>
      <c r="D38" s="273"/>
      <c r="E38" s="271"/>
      <c r="F38" s="271"/>
      <c r="G38" s="271"/>
    </row>
    <row r="39" spans="1:7" s="250" customFormat="1" ht="15">
      <c r="A39" s="249"/>
      <c r="B39" s="284"/>
      <c r="C39" s="284"/>
      <c r="D39" s="285"/>
    </row>
    <row r="40" spans="1:7">
      <c r="A40" s="12"/>
      <c r="B40" s="13"/>
      <c r="C40" s="14"/>
      <c r="D40" s="274"/>
      <c r="F40" s="14"/>
      <c r="G40" s="14"/>
    </row>
    <row r="41" spans="1:7">
      <c r="A41" s="12"/>
      <c r="B41" s="13"/>
      <c r="C41" s="14"/>
      <c r="D41" s="15"/>
      <c r="F41" s="14"/>
      <c r="G41" s="14"/>
    </row>
    <row r="42" spans="1:7" ht="18">
      <c r="A42" s="12"/>
      <c r="B42" s="16" t="s">
        <v>293</v>
      </c>
      <c r="C42" s="14"/>
      <c r="D42" s="15"/>
      <c r="F42" s="14"/>
      <c r="G42" s="14"/>
    </row>
    <row r="43" spans="1:7" ht="18">
      <c r="A43" s="12"/>
      <c r="B43" s="16"/>
      <c r="C43" s="14"/>
      <c r="D43" s="15"/>
      <c r="F43" s="14"/>
      <c r="G43" s="14"/>
    </row>
    <row r="44" spans="1:7" ht="18">
      <c r="A44" s="12"/>
      <c r="B44" s="16"/>
      <c r="C44" s="14"/>
      <c r="D44" s="15"/>
      <c r="F44" s="14"/>
      <c r="G44" s="14"/>
    </row>
    <row r="45" spans="1:7">
      <c r="A45" s="12"/>
      <c r="B45" s="13"/>
      <c r="C45" s="14"/>
      <c r="D45" s="15"/>
      <c r="F45" s="14"/>
      <c r="G45" s="14"/>
    </row>
    <row r="46" spans="1:7">
      <c r="A46" s="12"/>
      <c r="B46" s="17" t="s">
        <v>0</v>
      </c>
      <c r="C46" s="14"/>
      <c r="D46" s="15"/>
      <c r="F46" s="14"/>
      <c r="G46" s="14"/>
    </row>
    <row r="47" spans="1:7">
      <c r="A47" s="12"/>
      <c r="B47" s="19" t="s">
        <v>315</v>
      </c>
      <c r="C47" s="14"/>
      <c r="D47" s="15"/>
      <c r="F47" s="14"/>
      <c r="G47" s="14"/>
    </row>
    <row r="48" spans="1:7">
      <c r="A48" s="12"/>
      <c r="B48" s="19" t="s">
        <v>318</v>
      </c>
      <c r="C48" s="14"/>
      <c r="D48" s="15"/>
      <c r="F48" s="14"/>
      <c r="G48" s="14"/>
    </row>
    <row r="49" spans="1:7">
      <c r="A49" s="12"/>
      <c r="B49" s="19" t="s">
        <v>319</v>
      </c>
      <c r="C49" s="14"/>
      <c r="D49" s="15"/>
      <c r="F49" s="14"/>
      <c r="G49" s="14"/>
    </row>
    <row r="50" spans="1:7">
      <c r="A50" s="12"/>
      <c r="B50" s="17"/>
      <c r="C50" s="14"/>
      <c r="D50" s="15"/>
      <c r="F50" s="14"/>
      <c r="G50" s="14"/>
    </row>
    <row r="51" spans="1:7">
      <c r="A51" s="12"/>
      <c r="B51" s="13" t="s">
        <v>1</v>
      </c>
      <c r="C51" s="14"/>
      <c r="D51" s="15"/>
      <c r="F51" s="14"/>
      <c r="G51" s="14"/>
    </row>
    <row r="52" spans="1:7">
      <c r="A52" s="12"/>
      <c r="B52" s="20" t="s">
        <v>316</v>
      </c>
      <c r="C52" s="14"/>
      <c r="D52" s="15"/>
      <c r="F52" s="14"/>
      <c r="G52" s="14"/>
    </row>
    <row r="53" spans="1:7">
      <c r="A53" s="12"/>
      <c r="B53" s="21"/>
      <c r="C53" s="14"/>
      <c r="D53" s="15"/>
      <c r="F53" s="14"/>
      <c r="G53" s="14"/>
    </row>
    <row r="54" spans="1:7">
      <c r="A54" s="12"/>
      <c r="B54" s="21" t="s">
        <v>2</v>
      </c>
      <c r="C54" s="14"/>
      <c r="D54" s="15"/>
      <c r="F54" s="14"/>
      <c r="G54" s="14"/>
    </row>
    <row r="55" spans="1:7">
      <c r="A55" s="12"/>
      <c r="B55" s="20" t="s">
        <v>317</v>
      </c>
      <c r="C55" s="14"/>
      <c r="D55" s="15"/>
      <c r="F55" s="14"/>
      <c r="G55" s="14"/>
    </row>
    <row r="56" spans="1:7">
      <c r="A56" s="12"/>
      <c r="B56" s="20"/>
      <c r="C56" s="14"/>
      <c r="D56" s="15"/>
      <c r="F56" s="14"/>
      <c r="G56" s="14"/>
    </row>
    <row r="57" spans="1:7">
      <c r="A57" s="12"/>
      <c r="B57" s="17" t="s">
        <v>3</v>
      </c>
      <c r="C57" s="14"/>
      <c r="D57" s="15"/>
      <c r="F57" s="14"/>
      <c r="G57" s="14"/>
    </row>
    <row r="58" spans="1:7">
      <c r="A58" s="12"/>
      <c r="B58" s="19" t="s">
        <v>4</v>
      </c>
      <c r="C58" s="14"/>
      <c r="D58" s="15"/>
      <c r="F58" s="14"/>
      <c r="G58" s="14"/>
    </row>
    <row r="59" spans="1:7">
      <c r="A59" s="12"/>
      <c r="B59" s="13"/>
      <c r="C59" s="14"/>
      <c r="D59" s="15"/>
      <c r="F59" s="14"/>
      <c r="G59" s="14"/>
    </row>
    <row r="60" spans="1:7">
      <c r="A60" s="12"/>
      <c r="B60" s="13"/>
      <c r="C60" s="14"/>
      <c r="D60" s="15"/>
      <c r="F60" s="14"/>
      <c r="G60" s="14"/>
    </row>
    <row r="61" spans="1:7">
      <c r="A61" s="12"/>
      <c r="B61" s="13"/>
      <c r="C61" s="14"/>
      <c r="D61" s="15"/>
      <c r="F61" s="14"/>
      <c r="G61" s="14"/>
    </row>
    <row r="62" spans="1:7">
      <c r="A62" s="22"/>
      <c r="B62" s="23" t="s">
        <v>308</v>
      </c>
      <c r="C62" s="24"/>
      <c r="D62" s="25"/>
      <c r="E62" s="43" t="s">
        <v>5</v>
      </c>
      <c r="F62" s="24"/>
      <c r="G62" s="24"/>
    </row>
    <row r="63" spans="1:7">
      <c r="A63" s="22"/>
      <c r="B63" s="23"/>
      <c r="C63" s="24"/>
      <c r="D63" s="25"/>
      <c r="F63" s="24"/>
      <c r="G63" s="24"/>
    </row>
    <row r="64" spans="1:7">
      <c r="A64" s="22"/>
      <c r="B64" s="26" t="s">
        <v>6</v>
      </c>
      <c r="C64" s="27"/>
      <c r="D64" s="28"/>
      <c r="E64" s="44">
        <f>SUM(E65:E71)</f>
        <v>0</v>
      </c>
      <c r="F64" s="24"/>
      <c r="G64" s="24"/>
    </row>
    <row r="65" spans="1:7">
      <c r="A65" s="29">
        <v>1</v>
      </c>
      <c r="B65" s="13" t="s">
        <v>7</v>
      </c>
      <c r="C65" s="24"/>
      <c r="D65" s="25"/>
      <c r="E65" s="43">
        <f>F162</f>
        <v>0</v>
      </c>
      <c r="F65" s="24"/>
      <c r="G65" s="24"/>
    </row>
    <row r="66" spans="1:7">
      <c r="A66" s="29">
        <v>2</v>
      </c>
      <c r="B66" s="13" t="s">
        <v>8</v>
      </c>
      <c r="C66" s="24"/>
      <c r="D66" s="30"/>
      <c r="E66" s="43">
        <f>F184</f>
        <v>0</v>
      </c>
      <c r="F66" s="24"/>
      <c r="G66" s="46"/>
    </row>
    <row r="67" spans="1:7">
      <c r="A67" s="29">
        <v>3</v>
      </c>
      <c r="B67" s="13" t="s">
        <v>11</v>
      </c>
      <c r="C67" s="24"/>
      <c r="D67" s="30"/>
      <c r="E67" s="43">
        <f>F207</f>
        <v>0</v>
      </c>
      <c r="F67" s="24"/>
      <c r="G67" s="46"/>
    </row>
    <row r="68" spans="1:7">
      <c r="A68" s="29">
        <v>4</v>
      </c>
      <c r="B68" s="13" t="s">
        <v>9</v>
      </c>
      <c r="C68" s="24"/>
      <c r="D68" s="30"/>
      <c r="E68" s="43">
        <f>F234</f>
        <v>0</v>
      </c>
      <c r="F68" s="24"/>
      <c r="G68" s="46"/>
    </row>
    <row r="69" spans="1:7">
      <c r="A69" s="29">
        <v>5</v>
      </c>
      <c r="B69" s="13" t="s">
        <v>10</v>
      </c>
      <c r="C69" s="24"/>
      <c r="D69" s="30"/>
      <c r="E69" s="43">
        <f>F295</f>
        <v>0</v>
      </c>
      <c r="F69" s="24"/>
      <c r="G69" s="46"/>
    </row>
    <row r="70" spans="1:7">
      <c r="A70" s="29">
        <v>6</v>
      </c>
      <c r="B70" s="13" t="s">
        <v>12</v>
      </c>
      <c r="C70" s="24"/>
      <c r="D70" s="30"/>
      <c r="E70" s="43">
        <f>F330</f>
        <v>0</v>
      </c>
      <c r="F70" s="24"/>
      <c r="G70" s="46"/>
    </row>
    <row r="71" spans="1:7">
      <c r="A71" s="29"/>
      <c r="B71" s="31"/>
      <c r="C71" s="24"/>
      <c r="D71" s="30"/>
      <c r="F71" s="24"/>
      <c r="G71" s="46"/>
    </row>
    <row r="72" spans="1:7">
      <c r="A72" s="29"/>
      <c r="B72" s="26" t="s">
        <v>97</v>
      </c>
      <c r="C72" s="27"/>
      <c r="D72" s="28"/>
      <c r="E72" s="44">
        <f>SUM(E73:E80)</f>
        <v>0</v>
      </c>
      <c r="F72" s="24"/>
      <c r="G72" s="46"/>
    </row>
    <row r="73" spans="1:7">
      <c r="A73" s="29">
        <v>7</v>
      </c>
      <c r="B73" s="32" t="s">
        <v>13</v>
      </c>
      <c r="C73" s="24"/>
      <c r="D73" s="30"/>
      <c r="E73" s="43">
        <f>F349</f>
        <v>0</v>
      </c>
      <c r="F73" s="24"/>
      <c r="G73" s="46"/>
    </row>
    <row r="74" spans="1:7">
      <c r="A74" s="29">
        <v>8</v>
      </c>
      <c r="B74" s="32" t="s">
        <v>14</v>
      </c>
      <c r="C74" s="24"/>
      <c r="D74" s="30"/>
      <c r="E74" s="43">
        <f>F378</f>
        <v>0</v>
      </c>
      <c r="F74" s="24"/>
      <c r="G74" s="46"/>
    </row>
    <row r="75" spans="1:7">
      <c r="A75" s="29">
        <v>9</v>
      </c>
      <c r="B75" s="32" t="s">
        <v>15</v>
      </c>
      <c r="C75" s="24"/>
      <c r="D75" s="30"/>
      <c r="E75" s="43">
        <f>F423</f>
        <v>0</v>
      </c>
      <c r="F75" s="24"/>
      <c r="G75" s="46"/>
    </row>
    <row r="76" spans="1:7">
      <c r="A76" s="29">
        <v>10</v>
      </c>
      <c r="B76" s="32" t="s">
        <v>16</v>
      </c>
      <c r="C76" s="24"/>
      <c r="D76" s="30"/>
      <c r="E76" s="43">
        <f>F508</f>
        <v>0</v>
      </c>
      <c r="F76" s="24"/>
      <c r="G76" s="46"/>
    </row>
    <row r="77" spans="1:7">
      <c r="A77" s="29">
        <v>11</v>
      </c>
      <c r="B77" s="32" t="s">
        <v>17</v>
      </c>
      <c r="C77" s="24"/>
      <c r="D77" s="30"/>
      <c r="E77" s="43">
        <f>F537</f>
        <v>0</v>
      </c>
      <c r="F77" s="24"/>
      <c r="G77" s="46"/>
    </row>
    <row r="78" spans="1:7">
      <c r="A78" s="29">
        <v>12</v>
      </c>
      <c r="B78" s="32" t="s">
        <v>18</v>
      </c>
      <c r="C78" s="24"/>
      <c r="D78" s="30"/>
      <c r="E78" s="43">
        <f>F552</f>
        <v>0</v>
      </c>
      <c r="F78" s="24"/>
      <c r="G78" s="46"/>
    </row>
    <row r="79" spans="1:7">
      <c r="A79" s="29">
        <v>13</v>
      </c>
      <c r="B79" s="32" t="s">
        <v>19</v>
      </c>
      <c r="C79" s="24"/>
      <c r="D79" s="30"/>
      <c r="E79" s="43">
        <f>F570</f>
        <v>0</v>
      </c>
      <c r="F79" s="24"/>
      <c r="G79" s="46"/>
    </row>
    <row r="80" spans="1:7">
      <c r="A80" s="29"/>
      <c r="B80" s="32"/>
      <c r="C80" s="24"/>
      <c r="D80" s="30"/>
      <c r="E80" s="45"/>
      <c r="F80" s="24"/>
      <c r="G80" s="46"/>
    </row>
    <row r="81" spans="1:8">
      <c r="A81" s="29"/>
      <c r="B81" s="26" t="s">
        <v>267</v>
      </c>
      <c r="C81" s="27"/>
      <c r="D81" s="28"/>
      <c r="E81" s="44">
        <f>SUM(E82:E84)</f>
        <v>0</v>
      </c>
      <c r="F81" s="24"/>
      <c r="G81" s="46"/>
    </row>
    <row r="82" spans="1:8">
      <c r="A82" s="29">
        <v>14</v>
      </c>
      <c r="B82" s="35" t="s">
        <v>278</v>
      </c>
      <c r="C82" s="24"/>
      <c r="D82" s="30"/>
      <c r="E82" s="43">
        <f>F605</f>
        <v>0</v>
      </c>
      <c r="F82" s="24"/>
      <c r="G82" s="46"/>
    </row>
    <row r="83" spans="1:8" s="219" customFormat="1">
      <c r="A83" s="29">
        <v>15</v>
      </c>
      <c r="B83" s="35" t="s">
        <v>279</v>
      </c>
      <c r="C83" s="24"/>
      <c r="D83" s="30"/>
      <c r="E83" s="43">
        <f>F629</f>
        <v>0</v>
      </c>
      <c r="F83" s="24"/>
      <c r="G83" s="46"/>
      <c r="H83" s="227"/>
    </row>
    <row r="84" spans="1:8">
      <c r="A84" s="29"/>
      <c r="B84" s="32"/>
      <c r="C84" s="24"/>
      <c r="D84" s="30"/>
      <c r="E84" s="45"/>
      <c r="F84" s="24"/>
      <c r="G84" s="46"/>
    </row>
    <row r="85" spans="1:8">
      <c r="A85" s="29">
        <v>16</v>
      </c>
      <c r="B85" s="26" t="s">
        <v>20</v>
      </c>
      <c r="C85" s="27"/>
      <c r="D85" s="28"/>
      <c r="E85" s="44">
        <f>F645</f>
        <v>0</v>
      </c>
      <c r="F85" s="24"/>
      <c r="G85" s="46"/>
    </row>
    <row r="86" spans="1:8">
      <c r="A86" s="29"/>
      <c r="B86" s="32"/>
      <c r="C86" s="24"/>
      <c r="D86" s="30"/>
      <c r="F86" s="24"/>
      <c r="G86" s="46"/>
    </row>
    <row r="87" spans="1:8">
      <c r="A87" s="22"/>
      <c r="B87" s="31"/>
      <c r="C87" s="24"/>
      <c r="D87" s="30"/>
      <c r="E87" s="45"/>
      <c r="F87" s="24"/>
      <c r="G87" s="46"/>
    </row>
    <row r="88" spans="1:8" ht="18.75" thickBot="1">
      <c r="A88" s="22"/>
      <c r="B88" s="37" t="s">
        <v>21</v>
      </c>
      <c r="C88" s="38"/>
      <c r="D88" s="39"/>
      <c r="E88" s="282">
        <f>E64+E72+E81+E85</f>
        <v>0</v>
      </c>
      <c r="F88" s="282"/>
      <c r="G88" s="282"/>
    </row>
    <row r="89" spans="1:8" ht="16.5" thickTop="1">
      <c r="A89" s="22"/>
      <c r="B89" s="23"/>
      <c r="C89" s="24"/>
      <c r="D89" s="30"/>
      <c r="E89" s="45"/>
      <c r="F89" s="24"/>
      <c r="G89" s="46"/>
    </row>
    <row r="90" spans="1:8">
      <c r="A90" s="22"/>
      <c r="B90" s="23"/>
      <c r="C90" s="24"/>
      <c r="D90" s="30"/>
      <c r="E90" s="45"/>
      <c r="F90" s="24"/>
      <c r="G90" s="46"/>
    </row>
    <row r="91" spans="1:8">
      <c r="A91" s="40"/>
      <c r="B91" s="1" t="s">
        <v>22</v>
      </c>
      <c r="C91" s="24"/>
      <c r="D91" s="30"/>
      <c r="E91" s="45"/>
      <c r="F91" s="24"/>
      <c r="G91" s="46"/>
    </row>
    <row r="92" spans="1:8">
      <c r="A92" s="41" t="s">
        <v>23</v>
      </c>
      <c r="B92" s="2" t="s">
        <v>24</v>
      </c>
      <c r="C92" s="24"/>
      <c r="D92" s="30"/>
      <c r="E92" s="45"/>
      <c r="F92" s="24"/>
      <c r="G92" s="46"/>
    </row>
    <row r="93" spans="1:8">
      <c r="A93" s="41"/>
      <c r="B93" s="2" t="s">
        <v>25</v>
      </c>
      <c r="C93" s="24"/>
      <c r="D93" s="30"/>
      <c r="E93" s="45"/>
      <c r="F93" s="24"/>
      <c r="G93" s="46"/>
    </row>
    <row r="94" spans="1:8">
      <c r="A94" s="41" t="s">
        <v>23</v>
      </c>
      <c r="B94" s="2" t="s">
        <v>26</v>
      </c>
      <c r="C94" s="24"/>
      <c r="D94" s="30"/>
      <c r="E94" s="45"/>
      <c r="F94" s="24"/>
      <c r="G94" s="46"/>
    </row>
    <row r="95" spans="1:8">
      <c r="A95" s="41"/>
      <c r="B95" s="2" t="s">
        <v>27</v>
      </c>
      <c r="C95" s="24"/>
      <c r="D95" s="30"/>
      <c r="E95" s="45"/>
      <c r="F95" s="24"/>
      <c r="G95" s="46"/>
    </row>
    <row r="96" spans="1:8">
      <c r="A96" s="41" t="s">
        <v>23</v>
      </c>
      <c r="B96" s="2" t="s">
        <v>28</v>
      </c>
      <c r="C96" s="24"/>
      <c r="D96" s="30"/>
      <c r="E96" s="45"/>
      <c r="F96" s="24"/>
      <c r="G96" s="46"/>
    </row>
    <row r="97" spans="1:7">
      <c r="A97" s="41" t="s">
        <v>23</v>
      </c>
      <c r="B97" s="2" t="s">
        <v>29</v>
      </c>
      <c r="C97" s="24"/>
      <c r="D97" s="30"/>
      <c r="E97" s="45"/>
      <c r="F97" s="24"/>
      <c r="G97" s="46"/>
    </row>
    <row r="98" spans="1:7">
      <c r="A98" s="41" t="s">
        <v>23</v>
      </c>
      <c r="B98" s="2" t="s">
        <v>30</v>
      </c>
      <c r="C98" s="24"/>
      <c r="D98" s="30"/>
      <c r="E98" s="45"/>
      <c r="F98" s="24"/>
      <c r="G98" s="46"/>
    </row>
    <row r="99" spans="1:7">
      <c r="A99" s="41"/>
      <c r="B99" s="2" t="s">
        <v>31</v>
      </c>
      <c r="C99" s="24"/>
      <c r="D99" s="30"/>
      <c r="E99" s="45"/>
      <c r="F99" s="24"/>
      <c r="G99" s="46"/>
    </row>
    <row r="100" spans="1:7">
      <c r="A100" s="41"/>
      <c r="B100" s="2" t="s">
        <v>32</v>
      </c>
      <c r="C100" s="24"/>
      <c r="D100" s="30"/>
      <c r="E100" s="45"/>
      <c r="F100" s="24"/>
      <c r="G100" s="46"/>
    </row>
    <row r="101" spans="1:7">
      <c r="A101" s="41" t="s">
        <v>23</v>
      </c>
      <c r="B101" s="2" t="s">
        <v>33</v>
      </c>
      <c r="C101" s="24"/>
      <c r="D101" s="30"/>
      <c r="E101" s="45"/>
      <c r="F101" s="24"/>
      <c r="G101" s="46"/>
    </row>
    <row r="102" spans="1:7">
      <c r="A102" s="41"/>
      <c r="B102" s="2" t="s">
        <v>34</v>
      </c>
      <c r="C102" s="24"/>
      <c r="D102" s="30"/>
      <c r="E102" s="45"/>
      <c r="F102" s="24"/>
      <c r="G102" s="46"/>
    </row>
    <row r="103" spans="1:7">
      <c r="A103" s="41" t="s">
        <v>23</v>
      </c>
      <c r="B103" s="2" t="s">
        <v>35</v>
      </c>
      <c r="C103" s="24"/>
      <c r="D103" s="30"/>
      <c r="E103" s="45"/>
      <c r="F103" s="24"/>
      <c r="G103" s="46"/>
    </row>
    <row r="104" spans="1:7">
      <c r="A104" s="41"/>
      <c r="B104" s="2" t="s">
        <v>36</v>
      </c>
      <c r="C104" s="24"/>
      <c r="D104" s="30"/>
      <c r="E104" s="45"/>
      <c r="F104" s="24"/>
      <c r="G104" s="46"/>
    </row>
    <row r="105" spans="1:7">
      <c r="A105" s="41" t="s">
        <v>23</v>
      </c>
      <c r="B105" s="2" t="s">
        <v>37</v>
      </c>
      <c r="C105" s="24"/>
      <c r="D105" s="30"/>
      <c r="E105" s="45"/>
      <c r="F105" s="24"/>
      <c r="G105" s="46"/>
    </row>
    <row r="106" spans="1:7">
      <c r="A106" s="41"/>
      <c r="B106" s="2" t="s">
        <v>38</v>
      </c>
      <c r="C106" s="24"/>
      <c r="D106" s="30"/>
      <c r="E106" s="45"/>
      <c r="F106" s="24"/>
      <c r="G106" s="46"/>
    </row>
    <row r="107" spans="1:7">
      <c r="A107" s="41" t="s">
        <v>23</v>
      </c>
      <c r="B107" s="2" t="s">
        <v>39</v>
      </c>
      <c r="C107" s="24"/>
      <c r="D107" s="30"/>
      <c r="E107" s="45"/>
      <c r="F107" s="24"/>
      <c r="G107" s="46"/>
    </row>
    <row r="108" spans="1:7">
      <c r="A108" s="41"/>
      <c r="B108" s="2" t="s">
        <v>40</v>
      </c>
      <c r="C108" s="24"/>
      <c r="D108" s="30"/>
      <c r="E108" s="45"/>
      <c r="F108" s="24"/>
      <c r="G108" s="46"/>
    </row>
    <row r="109" spans="1:7">
      <c r="A109" s="41" t="s">
        <v>23</v>
      </c>
      <c r="B109" s="2" t="s">
        <v>41</v>
      </c>
      <c r="C109" s="24"/>
      <c r="D109" s="30"/>
      <c r="E109" s="45"/>
      <c r="F109" s="24"/>
      <c r="G109" s="46"/>
    </row>
    <row r="110" spans="1:7">
      <c r="A110" s="41"/>
      <c r="B110" s="2" t="s">
        <v>42</v>
      </c>
      <c r="C110" s="24"/>
      <c r="D110" s="30"/>
      <c r="E110" s="45"/>
      <c r="F110" s="24"/>
      <c r="G110" s="46"/>
    </row>
    <row r="111" spans="1:7">
      <c r="A111" s="41" t="s">
        <v>23</v>
      </c>
      <c r="B111" s="2" t="s">
        <v>43</v>
      </c>
      <c r="C111" s="24"/>
      <c r="D111" s="30"/>
      <c r="E111" s="45"/>
      <c r="F111" s="24"/>
      <c r="G111" s="46"/>
    </row>
    <row r="112" spans="1:7">
      <c r="A112" s="41" t="s">
        <v>23</v>
      </c>
      <c r="B112" s="2" t="s">
        <v>44</v>
      </c>
      <c r="C112" s="24"/>
      <c r="D112" s="30"/>
      <c r="E112" s="45"/>
      <c r="F112" s="24"/>
      <c r="G112" s="46"/>
    </row>
    <row r="113" spans="1:8">
      <c r="A113" s="41" t="s">
        <v>23</v>
      </c>
      <c r="B113" s="2" t="s">
        <v>45</v>
      </c>
      <c r="C113" s="24"/>
      <c r="D113" s="30"/>
      <c r="E113" s="45"/>
      <c r="F113" s="24"/>
      <c r="G113" s="46"/>
    </row>
    <row r="114" spans="1:8">
      <c r="A114" s="41"/>
      <c r="B114" s="2" t="s">
        <v>46</v>
      </c>
      <c r="C114" s="24"/>
      <c r="D114" s="30"/>
      <c r="E114" s="45"/>
      <c r="F114" s="24"/>
      <c r="G114" s="46"/>
    </row>
    <row r="115" spans="1:8">
      <c r="A115" s="42" t="s">
        <v>23</v>
      </c>
      <c r="B115" s="2" t="s">
        <v>47</v>
      </c>
      <c r="C115" s="24"/>
      <c r="D115" s="30"/>
      <c r="E115" s="45"/>
      <c r="F115" s="24"/>
      <c r="G115" s="46"/>
    </row>
    <row r="116" spans="1:8">
      <c r="A116" s="42"/>
      <c r="B116" s="2" t="s">
        <v>48</v>
      </c>
      <c r="C116" s="24"/>
      <c r="D116" s="30"/>
      <c r="E116" s="45"/>
      <c r="F116" s="24"/>
      <c r="G116" s="46"/>
    </row>
    <row r="117" spans="1:8">
      <c r="A117" s="42" t="s">
        <v>23</v>
      </c>
      <c r="B117" s="2" t="s">
        <v>49</v>
      </c>
      <c r="C117" s="24"/>
      <c r="D117" s="30"/>
      <c r="E117" s="45"/>
      <c r="F117" s="24"/>
      <c r="G117" s="46"/>
    </row>
    <row r="118" spans="1:8">
      <c r="A118" s="41" t="s">
        <v>23</v>
      </c>
      <c r="B118" s="2" t="s">
        <v>50</v>
      </c>
      <c r="C118" s="24"/>
      <c r="D118" s="30"/>
      <c r="E118" s="45"/>
      <c r="F118" s="24"/>
      <c r="G118" s="46"/>
    </row>
    <row r="119" spans="1:8">
      <c r="A119" s="41" t="s">
        <v>23</v>
      </c>
      <c r="B119" s="220" t="s">
        <v>257</v>
      </c>
      <c r="C119" s="24"/>
      <c r="D119" s="30"/>
      <c r="E119" s="45"/>
      <c r="F119" s="24"/>
      <c r="G119" s="46"/>
    </row>
    <row r="120" spans="1:8">
      <c r="A120" s="22"/>
      <c r="B120" s="220" t="s">
        <v>256</v>
      </c>
      <c r="C120" s="24"/>
      <c r="D120" s="30"/>
      <c r="E120" s="45"/>
      <c r="F120" s="24"/>
      <c r="G120" s="46"/>
    </row>
    <row r="121" spans="1:8" s="219" customFormat="1">
      <c r="A121" s="22"/>
      <c r="B121" s="220" t="s">
        <v>200</v>
      </c>
      <c r="C121" s="24"/>
      <c r="D121" s="30"/>
      <c r="E121" s="45"/>
      <c r="F121" s="24"/>
      <c r="G121" s="46"/>
      <c r="H121" s="227"/>
    </row>
    <row r="122" spans="1:8" s="219" customFormat="1">
      <c r="A122" s="41" t="s">
        <v>23</v>
      </c>
      <c r="B122" s="220" t="s">
        <v>202</v>
      </c>
      <c r="C122" s="24"/>
      <c r="D122" s="30"/>
      <c r="E122" s="45"/>
      <c r="F122" s="24"/>
      <c r="G122" s="46"/>
      <c r="H122" s="227"/>
    </row>
    <row r="123" spans="1:8">
      <c r="A123" s="22"/>
      <c r="B123" s="220" t="s">
        <v>201</v>
      </c>
      <c r="C123" s="24"/>
      <c r="D123" s="30"/>
      <c r="E123" s="45"/>
      <c r="F123" s="24"/>
      <c r="G123" s="46"/>
    </row>
    <row r="124" spans="1:8" s="219" customFormat="1">
      <c r="A124" s="41" t="s">
        <v>23</v>
      </c>
      <c r="B124" s="220" t="s">
        <v>203</v>
      </c>
      <c r="C124" s="24"/>
      <c r="D124" s="30"/>
      <c r="E124" s="45"/>
      <c r="F124" s="24"/>
      <c r="G124" s="46"/>
      <c r="H124" s="227"/>
    </row>
    <row r="125" spans="1:8" s="219" customFormat="1">
      <c r="A125" s="22"/>
      <c r="B125" s="220" t="s">
        <v>204</v>
      </c>
      <c r="C125" s="24"/>
      <c r="D125" s="30"/>
      <c r="E125" s="45"/>
      <c r="F125" s="24"/>
      <c r="G125" s="46"/>
      <c r="H125" s="227"/>
    </row>
    <row r="126" spans="1:8" s="219" customFormat="1">
      <c r="A126" s="22"/>
      <c r="B126" s="220" t="s">
        <v>205</v>
      </c>
      <c r="C126" s="24"/>
      <c r="D126" s="30"/>
      <c r="E126" s="45"/>
      <c r="F126" s="24"/>
      <c r="G126" s="46"/>
      <c r="H126" s="227"/>
    </row>
    <row r="127" spans="1:8" s="219" customFormat="1">
      <c r="A127" s="22"/>
      <c r="B127" s="220"/>
      <c r="C127" s="24"/>
      <c r="D127" s="30"/>
      <c r="E127" s="45"/>
      <c r="F127" s="24"/>
      <c r="G127" s="46"/>
      <c r="H127" s="227"/>
    </row>
    <row r="128" spans="1:8" s="219" customFormat="1">
      <c r="A128" s="22"/>
      <c r="B128" s="23"/>
      <c r="C128" s="24"/>
      <c r="D128" s="30"/>
      <c r="E128" s="45"/>
      <c r="F128" s="24"/>
      <c r="G128" s="46"/>
      <c r="H128" s="227"/>
    </row>
    <row r="129" spans="1:7" ht="16.5" thickBot="1">
      <c r="A129" s="47" t="s">
        <v>51</v>
      </c>
      <c r="B129" s="48" t="s">
        <v>52</v>
      </c>
      <c r="C129" s="49" t="s">
        <v>53</v>
      </c>
      <c r="D129" s="50" t="s">
        <v>54</v>
      </c>
      <c r="E129" s="51" t="s">
        <v>55</v>
      </c>
      <c r="F129" s="49"/>
      <c r="G129" s="52" t="s">
        <v>56</v>
      </c>
    </row>
    <row r="130" spans="1:7" ht="16.5" thickTop="1">
      <c r="A130" s="22"/>
      <c r="B130" s="23"/>
      <c r="C130" s="24"/>
      <c r="D130" s="30"/>
      <c r="E130" s="45"/>
      <c r="F130" s="24"/>
      <c r="G130" s="46"/>
    </row>
    <row r="131" spans="1:7">
      <c r="A131" s="22"/>
      <c r="B131" s="23"/>
      <c r="C131" s="24"/>
      <c r="D131" s="30"/>
      <c r="E131" s="45"/>
      <c r="F131" s="24"/>
      <c r="G131" s="46"/>
    </row>
    <row r="132" spans="1:7" ht="24" thickBot="1">
      <c r="A132" s="53"/>
      <c r="B132" s="54" t="s">
        <v>6</v>
      </c>
      <c r="C132" s="34"/>
      <c r="D132" s="34"/>
      <c r="E132" s="55"/>
      <c r="F132" s="34"/>
      <c r="G132" s="34"/>
    </row>
    <row r="133" spans="1:7" ht="16.5" thickTop="1">
      <c r="A133" s="53"/>
      <c r="B133" s="56"/>
      <c r="C133" s="34"/>
      <c r="D133" s="34"/>
      <c r="E133" s="55"/>
      <c r="F133" s="34"/>
      <c r="G133" s="34"/>
    </row>
    <row r="134" spans="1:7">
      <c r="A134" s="53"/>
      <c r="B134" s="56"/>
      <c r="C134" s="34"/>
      <c r="D134" s="34"/>
      <c r="E134" s="55"/>
      <c r="F134" s="34"/>
      <c r="G134" s="34"/>
    </row>
    <row r="135" spans="1:7">
      <c r="A135" s="53"/>
      <c r="B135" s="56" t="s">
        <v>210</v>
      </c>
      <c r="C135" s="34"/>
      <c r="D135" s="34"/>
      <c r="E135" s="55"/>
      <c r="F135" s="34"/>
      <c r="G135" s="55"/>
    </row>
    <row r="136" spans="1:7">
      <c r="A136" s="53"/>
      <c r="B136" s="56"/>
      <c r="C136" s="34"/>
      <c r="D136" s="34"/>
      <c r="E136" s="55"/>
      <c r="F136" s="34"/>
      <c r="G136" s="55"/>
    </row>
    <row r="137" spans="1:7" ht="51">
      <c r="A137" s="60">
        <v>1</v>
      </c>
      <c r="B137" s="58" t="s">
        <v>230</v>
      </c>
      <c r="C137" s="55">
        <v>1</v>
      </c>
      <c r="D137" s="33" t="s">
        <v>57</v>
      </c>
      <c r="E137" s="223"/>
      <c r="F137" s="65"/>
      <c r="G137" s="55">
        <f>C137*E137</f>
        <v>0</v>
      </c>
    </row>
    <row r="138" spans="1:7">
      <c r="A138" s="53"/>
      <c r="B138" s="59"/>
      <c r="C138" s="34"/>
      <c r="D138" s="34"/>
      <c r="E138" s="223"/>
      <c r="F138" s="34"/>
      <c r="G138" s="34"/>
    </row>
    <row r="139" spans="1:7" ht="76.5">
      <c r="A139" s="57">
        <v>2</v>
      </c>
      <c r="B139" s="58" t="s">
        <v>58</v>
      </c>
      <c r="C139" s="62">
        <v>1</v>
      </c>
      <c r="D139" s="63" t="s">
        <v>57</v>
      </c>
      <c r="E139" s="223"/>
      <c r="F139" s="66"/>
      <c r="G139" s="55">
        <f>C139*E139</f>
        <v>0</v>
      </c>
    </row>
    <row r="140" spans="1:7">
      <c r="A140" s="57"/>
      <c r="B140" s="61"/>
      <c r="C140" s="34"/>
      <c r="D140" s="34"/>
      <c r="E140" s="223"/>
      <c r="F140" s="34"/>
      <c r="G140" s="34"/>
    </row>
    <row r="141" spans="1:7" ht="25.5">
      <c r="A141" s="57">
        <v>3</v>
      </c>
      <c r="B141" s="58" t="s">
        <v>59</v>
      </c>
      <c r="C141" s="55">
        <v>1</v>
      </c>
      <c r="D141" s="33" t="s">
        <v>57</v>
      </c>
      <c r="E141" s="223"/>
      <c r="F141" s="65"/>
      <c r="G141" s="55">
        <f>C141*E141</f>
        <v>0</v>
      </c>
    </row>
    <row r="142" spans="1:7">
      <c r="A142" s="57"/>
      <c r="B142" s="58"/>
      <c r="C142" s="55"/>
      <c r="D142" s="33"/>
      <c r="E142" s="223"/>
      <c r="F142" s="65"/>
      <c r="G142" s="55"/>
    </row>
    <row r="143" spans="1:7" ht="25.5">
      <c r="A143" s="57">
        <v>4</v>
      </c>
      <c r="B143" s="58" t="s">
        <v>60</v>
      </c>
      <c r="C143" s="55">
        <v>1</v>
      </c>
      <c r="D143" s="33" t="s">
        <v>57</v>
      </c>
      <c r="E143" s="223"/>
      <c r="F143" s="65"/>
      <c r="G143" s="55">
        <f>C143*E143</f>
        <v>0</v>
      </c>
    </row>
    <row r="144" spans="1:7">
      <c r="A144" s="53"/>
      <c r="B144" s="58"/>
      <c r="C144" s="55"/>
      <c r="D144" s="33"/>
      <c r="E144" s="223"/>
      <c r="F144" s="65"/>
      <c r="G144" s="55"/>
    </row>
    <row r="145" spans="1:7" ht="25.5">
      <c r="A145" s="57">
        <v>5</v>
      </c>
      <c r="B145" s="58" t="s">
        <v>61</v>
      </c>
      <c r="C145" s="55">
        <v>1</v>
      </c>
      <c r="D145" s="33" t="s">
        <v>57</v>
      </c>
      <c r="E145" s="223"/>
      <c r="F145" s="65"/>
      <c r="G145" s="55">
        <f>C145*E145</f>
        <v>0</v>
      </c>
    </row>
    <row r="146" spans="1:7">
      <c r="A146" s="57"/>
      <c r="B146" s="61"/>
      <c r="C146" s="34"/>
      <c r="D146" s="34"/>
      <c r="E146" s="223"/>
      <c r="F146" s="34"/>
      <c r="G146" s="34"/>
    </row>
    <row r="147" spans="1:7" ht="156.75" customHeight="1">
      <c r="A147" s="57">
        <v>6</v>
      </c>
      <c r="B147" s="108" t="s">
        <v>208</v>
      </c>
      <c r="C147" s="55">
        <v>1</v>
      </c>
      <c r="D147" s="33" t="s">
        <v>57</v>
      </c>
      <c r="E147" s="223"/>
      <c r="F147" s="65"/>
      <c r="G147" s="55">
        <f>C147*E147</f>
        <v>0</v>
      </c>
    </row>
    <row r="148" spans="1:7">
      <c r="A148" s="57"/>
      <c r="B148" s="58"/>
      <c r="C148" s="55"/>
      <c r="D148" s="33"/>
      <c r="E148" s="223"/>
      <c r="F148" s="65"/>
      <c r="G148" s="55"/>
    </row>
    <row r="149" spans="1:7" ht="38.25">
      <c r="A149" s="57">
        <v>7</v>
      </c>
      <c r="B149" s="58" t="s">
        <v>62</v>
      </c>
      <c r="C149" s="55">
        <v>1</v>
      </c>
      <c r="D149" s="33" t="s">
        <v>57</v>
      </c>
      <c r="E149" s="223"/>
      <c r="F149" s="65"/>
      <c r="G149" s="55">
        <f>C149*E149</f>
        <v>0</v>
      </c>
    </row>
    <row r="150" spans="1:7">
      <c r="A150" s="57"/>
      <c r="B150" s="58"/>
      <c r="C150" s="55"/>
      <c r="D150" s="33"/>
      <c r="E150" s="223"/>
      <c r="F150" s="65"/>
      <c r="G150" s="55"/>
    </row>
    <row r="151" spans="1:7" ht="25.5">
      <c r="A151" s="57">
        <v>8</v>
      </c>
      <c r="B151" s="58" t="s">
        <v>63</v>
      </c>
      <c r="C151" s="55">
        <v>20</v>
      </c>
      <c r="D151" s="33" t="s">
        <v>64</v>
      </c>
      <c r="E151" s="223"/>
      <c r="F151" s="65"/>
      <c r="G151" s="55">
        <f>C151*E151</f>
        <v>0</v>
      </c>
    </row>
    <row r="152" spans="1:7">
      <c r="A152" s="57"/>
      <c r="B152" s="58"/>
      <c r="C152" s="55"/>
      <c r="D152" s="33"/>
      <c r="E152" s="223"/>
      <c r="F152" s="65"/>
      <c r="G152" s="55"/>
    </row>
    <row r="153" spans="1:7" ht="25.5">
      <c r="A153" s="57">
        <v>9</v>
      </c>
      <c r="B153" s="58" t="s">
        <v>231</v>
      </c>
      <c r="C153" s="55">
        <v>10</v>
      </c>
      <c r="D153" s="33" t="s">
        <v>82</v>
      </c>
      <c r="E153" s="223"/>
      <c r="F153" s="65"/>
      <c r="G153" s="55">
        <f>C153*E153</f>
        <v>0</v>
      </c>
    </row>
    <row r="154" spans="1:7">
      <c r="A154" s="57"/>
      <c r="B154" s="58"/>
      <c r="C154" s="55"/>
      <c r="D154" s="33"/>
      <c r="E154" s="223"/>
      <c r="F154" s="65"/>
      <c r="G154" s="55"/>
    </row>
    <row r="155" spans="1:7" ht="25.5">
      <c r="A155" s="57">
        <v>10</v>
      </c>
      <c r="B155" s="58" t="s">
        <v>214</v>
      </c>
      <c r="C155" s="55">
        <v>1</v>
      </c>
      <c r="D155" s="33" t="s">
        <v>57</v>
      </c>
      <c r="E155" s="223"/>
      <c r="F155" s="65"/>
      <c r="G155" s="55">
        <f>C155*E155</f>
        <v>0</v>
      </c>
    </row>
    <row r="156" spans="1:7">
      <c r="A156" s="57"/>
      <c r="B156" s="58"/>
      <c r="C156" s="55"/>
      <c r="D156" s="33"/>
      <c r="E156" s="223"/>
      <c r="F156" s="65"/>
      <c r="G156" s="55"/>
    </row>
    <row r="157" spans="1:7" ht="25.5">
      <c r="A157" s="57">
        <v>11</v>
      </c>
      <c r="B157" s="58" t="s">
        <v>65</v>
      </c>
      <c r="C157" s="55">
        <v>1800</v>
      </c>
      <c r="D157" s="33" t="s">
        <v>69</v>
      </c>
      <c r="E157" s="223"/>
      <c r="F157" s="65"/>
      <c r="G157" s="55">
        <f>C157*E157</f>
        <v>0</v>
      </c>
    </row>
    <row r="158" spans="1:7">
      <c r="A158" s="57"/>
      <c r="B158" s="58"/>
      <c r="C158" s="55"/>
      <c r="D158" s="33"/>
      <c r="E158" s="11"/>
      <c r="F158" s="65"/>
      <c r="G158" s="55"/>
    </row>
    <row r="159" spans="1:7" ht="51">
      <c r="A159" s="57">
        <v>12</v>
      </c>
      <c r="B159" s="58" t="s">
        <v>66</v>
      </c>
      <c r="C159" s="228">
        <v>5</v>
      </c>
      <c r="D159" s="64" t="s">
        <v>67</v>
      </c>
      <c r="E159" s="55">
        <f>SUM(G135:G158)</f>
        <v>0</v>
      </c>
      <c r="F159" s="65"/>
      <c r="G159" s="55">
        <f>E159*C159/100</f>
        <v>0</v>
      </c>
    </row>
    <row r="160" spans="1:7">
      <c r="A160" s="57"/>
      <c r="B160" s="67"/>
      <c r="C160" s="55"/>
      <c r="D160" s="33"/>
      <c r="E160" s="55"/>
      <c r="F160" s="65"/>
      <c r="G160" s="55"/>
    </row>
    <row r="161" spans="1:8">
      <c r="A161" s="57"/>
      <c r="B161" s="67"/>
      <c r="C161" s="55"/>
      <c r="D161" s="33"/>
      <c r="E161" s="55"/>
      <c r="F161" s="65"/>
      <c r="G161" s="55"/>
    </row>
    <row r="162" spans="1:8" ht="18">
      <c r="A162" s="68"/>
      <c r="B162" s="69" t="s">
        <v>68</v>
      </c>
      <c r="C162" s="70"/>
      <c r="D162" s="70"/>
      <c r="E162" s="71"/>
      <c r="F162" s="281">
        <f>SUM(G135:G161)</f>
        <v>0</v>
      </c>
      <c r="G162" s="281"/>
    </row>
    <row r="163" spans="1:8">
      <c r="A163" s="22"/>
      <c r="B163" s="23"/>
      <c r="C163" s="24"/>
      <c r="D163" s="30"/>
      <c r="E163" s="45"/>
      <c r="F163" s="24"/>
      <c r="G163" s="46"/>
    </row>
    <row r="164" spans="1:8">
      <c r="A164" s="22"/>
      <c r="B164" s="23"/>
      <c r="C164" s="24"/>
      <c r="D164" s="30"/>
      <c r="E164" s="45"/>
      <c r="F164" s="24"/>
      <c r="G164" s="46"/>
    </row>
    <row r="165" spans="1:8">
      <c r="A165" s="72"/>
      <c r="B165" s="31" t="s">
        <v>72</v>
      </c>
      <c r="C165" s="73"/>
      <c r="D165" s="74"/>
      <c r="E165" s="75"/>
      <c r="F165" s="73"/>
      <c r="G165" s="76"/>
    </row>
    <row r="166" spans="1:8">
      <c r="A166" s="72"/>
      <c r="B166" s="31"/>
      <c r="C166" s="73"/>
      <c r="D166" s="74"/>
      <c r="E166" s="75"/>
      <c r="F166" s="73"/>
      <c r="G166" s="76"/>
    </row>
    <row r="167" spans="1:8" ht="145.5" customHeight="1">
      <c r="A167" s="72"/>
      <c r="B167" s="244" t="s">
        <v>232</v>
      </c>
      <c r="C167" s="73"/>
      <c r="D167" s="74"/>
      <c r="E167" s="75"/>
      <c r="F167" s="73"/>
      <c r="G167" s="76"/>
    </row>
    <row r="168" spans="1:8">
      <c r="A168" s="72"/>
      <c r="B168" s="31"/>
      <c r="C168" s="73"/>
      <c r="D168" s="74"/>
      <c r="E168" s="75"/>
      <c r="F168" s="73"/>
      <c r="G168" s="76"/>
    </row>
    <row r="169" spans="1:8" ht="76.5">
      <c r="A169" s="77">
        <v>1</v>
      </c>
      <c r="B169" s="78" t="s">
        <v>309</v>
      </c>
      <c r="C169" s="79">
        <v>759</v>
      </c>
      <c r="D169" s="15" t="s">
        <v>71</v>
      </c>
      <c r="E169" s="224"/>
      <c r="F169" s="14"/>
      <c r="G169" s="55">
        <f>C169*E169</f>
        <v>0</v>
      </c>
    </row>
    <row r="170" spans="1:8">
      <c r="A170" s="12"/>
      <c r="B170" s="82"/>
      <c r="C170" s="14"/>
      <c r="D170" s="15"/>
      <c r="E170" s="224"/>
      <c r="F170" s="83"/>
      <c r="G170" s="79"/>
    </row>
    <row r="171" spans="1:8" ht="38.25">
      <c r="A171" s="77">
        <v>2</v>
      </c>
      <c r="B171" s="78" t="s">
        <v>73</v>
      </c>
      <c r="C171" s="81">
        <v>615</v>
      </c>
      <c r="D171" s="15" t="s">
        <v>69</v>
      </c>
      <c r="E171" s="224"/>
      <c r="F171" s="14"/>
      <c r="G171" s="55">
        <f>C171*E171</f>
        <v>0</v>
      </c>
    </row>
    <row r="172" spans="1:8">
      <c r="A172" s="84"/>
      <c r="B172" s="78"/>
      <c r="C172" s="81"/>
      <c r="D172" s="15"/>
      <c r="E172" s="224"/>
      <c r="F172" s="83"/>
      <c r="G172" s="79"/>
    </row>
    <row r="173" spans="1:8" s="219" customFormat="1" ht="91.5" customHeight="1">
      <c r="A173" s="85">
        <v>3</v>
      </c>
      <c r="B173" s="221" t="s">
        <v>233</v>
      </c>
      <c r="C173" s="81">
        <v>615</v>
      </c>
      <c r="D173" s="15" t="s">
        <v>69</v>
      </c>
      <c r="E173" s="224"/>
      <c r="F173" s="83"/>
      <c r="G173" s="55">
        <f>C173*E173</f>
        <v>0</v>
      </c>
      <c r="H173" s="227"/>
    </row>
    <row r="174" spans="1:8" s="219" customFormat="1">
      <c r="A174" s="77"/>
      <c r="B174" s="78"/>
      <c r="C174" s="81"/>
      <c r="D174" s="15"/>
      <c r="E174" s="224"/>
      <c r="F174" s="83"/>
      <c r="G174" s="14"/>
      <c r="H174" s="227"/>
    </row>
    <row r="175" spans="1:8" ht="141.75" customHeight="1">
      <c r="A175" s="85">
        <v>4</v>
      </c>
      <c r="B175" s="221" t="s">
        <v>310</v>
      </c>
      <c r="C175" s="81">
        <v>292</v>
      </c>
      <c r="D175" s="15" t="s">
        <v>71</v>
      </c>
      <c r="E175" s="224"/>
      <c r="F175" s="83"/>
      <c r="G175" s="55">
        <f>C175*E175</f>
        <v>0</v>
      </c>
    </row>
    <row r="176" spans="1:8">
      <c r="A176" s="77"/>
      <c r="B176" s="78"/>
      <c r="C176" s="81"/>
      <c r="D176" s="15"/>
      <c r="E176" s="224"/>
      <c r="F176" s="83"/>
      <c r="G176" s="14"/>
    </row>
    <row r="177" spans="1:8" s="219" customFormat="1" ht="63.75">
      <c r="A177" s="85">
        <v>5</v>
      </c>
      <c r="B177" s="221" t="s">
        <v>399</v>
      </c>
      <c r="C177" s="81">
        <v>93</v>
      </c>
      <c r="D177" s="15" t="s">
        <v>71</v>
      </c>
      <c r="E177" s="224"/>
      <c r="F177" s="83"/>
      <c r="G177" s="55">
        <f>C177*E177</f>
        <v>0</v>
      </c>
      <c r="H177" s="227"/>
    </row>
    <row r="178" spans="1:8" s="219" customFormat="1">
      <c r="A178" s="77"/>
      <c r="B178" s="78"/>
      <c r="C178" s="81"/>
      <c r="D178" s="15"/>
      <c r="E178" s="224"/>
      <c r="F178" s="83"/>
      <c r="G178" s="14"/>
      <c r="H178" s="227"/>
    </row>
    <row r="179" spans="1:8" ht="63.75">
      <c r="A179" s="85">
        <v>6</v>
      </c>
      <c r="B179" s="78" t="s">
        <v>74</v>
      </c>
      <c r="C179" s="81">
        <v>666</v>
      </c>
      <c r="D179" s="15" t="s">
        <v>71</v>
      </c>
      <c r="E179" s="224"/>
      <c r="F179" s="83"/>
      <c r="G179" s="55">
        <f>C179*E179</f>
        <v>0</v>
      </c>
    </row>
    <row r="180" spans="1:8">
      <c r="A180" s="85"/>
      <c r="B180" s="78"/>
      <c r="C180" s="81"/>
      <c r="D180" s="15"/>
      <c r="E180" s="224"/>
      <c r="F180" s="83"/>
      <c r="G180" s="81"/>
    </row>
    <row r="181" spans="1:8" ht="51">
      <c r="A181" s="85">
        <v>7</v>
      </c>
      <c r="B181" s="78" t="s">
        <v>75</v>
      </c>
      <c r="C181" s="228">
        <v>5</v>
      </c>
      <c r="D181" s="64" t="s">
        <v>67</v>
      </c>
      <c r="E181" s="55">
        <f>SUM(G165:G180)</f>
        <v>0</v>
      </c>
      <c r="F181" s="65"/>
      <c r="G181" s="55">
        <f>E181*C181/100</f>
        <v>0</v>
      </c>
    </row>
    <row r="182" spans="1:8">
      <c r="A182" s="14"/>
      <c r="B182" s="17"/>
      <c r="C182" s="81"/>
      <c r="D182" s="15"/>
      <c r="F182" s="83"/>
      <c r="G182" s="81"/>
    </row>
    <row r="183" spans="1:8">
      <c r="A183" s="85"/>
      <c r="B183" s="17"/>
      <c r="C183" s="14"/>
      <c r="D183" s="14"/>
      <c r="F183" s="83"/>
      <c r="G183" s="81"/>
    </row>
    <row r="184" spans="1:8" ht="18">
      <c r="A184" s="68"/>
      <c r="B184" s="69" t="s">
        <v>76</v>
      </c>
      <c r="C184" s="70"/>
      <c r="D184" s="70"/>
      <c r="E184" s="71"/>
      <c r="F184" s="281">
        <f>SUM(G165:G183)</f>
        <v>0</v>
      </c>
      <c r="G184" s="281"/>
    </row>
    <row r="185" spans="1:8">
      <c r="A185" s="85"/>
      <c r="B185" s="31"/>
      <c r="C185" s="14"/>
      <c r="D185" s="14"/>
      <c r="F185" s="83"/>
      <c r="G185" s="81"/>
    </row>
    <row r="186" spans="1:8">
      <c r="A186" s="85"/>
      <c r="B186" s="31"/>
      <c r="C186" s="14"/>
      <c r="D186" s="14"/>
      <c r="F186" s="83"/>
      <c r="G186" s="81"/>
    </row>
    <row r="187" spans="1:8">
      <c r="A187" s="85"/>
      <c r="B187" s="31"/>
      <c r="C187" s="14"/>
      <c r="D187" s="14"/>
      <c r="F187" s="83"/>
      <c r="G187" s="81"/>
    </row>
    <row r="188" spans="1:8">
      <c r="A188" s="85"/>
      <c r="B188" s="31" t="s">
        <v>211</v>
      </c>
      <c r="C188" s="81"/>
      <c r="D188" s="15"/>
      <c r="F188" s="83"/>
      <c r="G188" s="81"/>
    </row>
    <row r="189" spans="1:8">
      <c r="A189" s="85"/>
      <c r="B189" s="13"/>
      <c r="C189" s="24"/>
      <c r="D189" s="25"/>
      <c r="F189" s="83"/>
      <c r="G189" s="86"/>
    </row>
    <row r="190" spans="1:8" ht="156.75" customHeight="1">
      <c r="A190" s="72"/>
      <c r="B190" s="244" t="s">
        <v>234</v>
      </c>
      <c r="C190" s="73"/>
      <c r="D190" s="74"/>
      <c r="E190" s="75"/>
      <c r="F190" s="73"/>
      <c r="G190" s="76"/>
    </row>
    <row r="191" spans="1:8">
      <c r="A191" s="72"/>
      <c r="B191" s="95"/>
      <c r="C191" s="73"/>
      <c r="D191" s="74"/>
      <c r="E191" s="75"/>
      <c r="F191" s="73"/>
      <c r="G191" s="76"/>
    </row>
    <row r="192" spans="1:8" ht="38.25">
      <c r="A192" s="85">
        <v>1</v>
      </c>
      <c r="B192" s="92" t="s">
        <v>255</v>
      </c>
      <c r="C192" s="81">
        <v>60</v>
      </c>
      <c r="D192" s="15" t="s">
        <v>69</v>
      </c>
      <c r="E192" s="224"/>
      <c r="F192" s="83"/>
      <c r="G192" s="55">
        <f>C192*E192</f>
        <v>0</v>
      </c>
    </row>
    <row r="193" spans="1:8">
      <c r="A193" s="85"/>
      <c r="B193" s="92"/>
      <c r="C193" s="81"/>
      <c r="D193" s="15"/>
      <c r="E193" s="224"/>
      <c r="F193" s="83"/>
      <c r="G193" s="86"/>
    </row>
    <row r="194" spans="1:8" s="219" customFormat="1" ht="25.5">
      <c r="A194" s="85">
        <v>2</v>
      </c>
      <c r="B194" s="92" t="s">
        <v>322</v>
      </c>
      <c r="C194" s="81">
        <v>110</v>
      </c>
      <c r="D194" s="15" t="s">
        <v>70</v>
      </c>
      <c r="E194" s="224"/>
      <c r="F194" s="83"/>
      <c r="G194" s="55">
        <f>C194*E194</f>
        <v>0</v>
      </c>
      <c r="H194" s="227"/>
    </row>
    <row r="195" spans="1:8" s="219" customFormat="1">
      <c r="A195" s="85"/>
      <c r="B195" s="92"/>
      <c r="C195" s="81"/>
      <c r="D195" s="15"/>
      <c r="E195" s="224"/>
      <c r="F195" s="83"/>
      <c r="G195" s="86"/>
      <c r="H195" s="227"/>
    </row>
    <row r="196" spans="1:8" ht="38.25">
      <c r="A196" s="85">
        <v>3</v>
      </c>
      <c r="B196" s="92" t="s">
        <v>323</v>
      </c>
      <c r="C196" s="81">
        <v>70</v>
      </c>
      <c r="D196" s="15" t="s">
        <v>70</v>
      </c>
      <c r="E196" s="224"/>
      <c r="F196" s="83"/>
      <c r="G196" s="55">
        <f>C196*E196</f>
        <v>0</v>
      </c>
    </row>
    <row r="197" spans="1:8">
      <c r="A197" s="85"/>
      <c r="B197" s="92"/>
      <c r="C197" s="81"/>
      <c r="D197" s="15"/>
      <c r="E197" s="224"/>
      <c r="F197" s="83"/>
      <c r="G197" s="86"/>
    </row>
    <row r="198" spans="1:8" ht="76.5">
      <c r="A198" s="85">
        <v>4</v>
      </c>
      <c r="B198" s="92" t="s">
        <v>324</v>
      </c>
      <c r="C198" s="81">
        <v>5</v>
      </c>
      <c r="D198" s="15" t="s">
        <v>69</v>
      </c>
      <c r="E198" s="224"/>
      <c r="F198" s="83"/>
      <c r="G198" s="55">
        <f>C198*E198</f>
        <v>0</v>
      </c>
    </row>
    <row r="199" spans="1:8">
      <c r="A199" s="85"/>
      <c r="B199" s="92"/>
      <c r="C199" s="81"/>
      <c r="D199" s="15"/>
      <c r="E199" s="224"/>
      <c r="F199" s="83"/>
      <c r="G199" s="81"/>
    </row>
    <row r="200" spans="1:8" ht="25.5">
      <c r="A200" s="85">
        <v>5</v>
      </c>
      <c r="B200" s="92" t="s">
        <v>311</v>
      </c>
      <c r="C200" s="81">
        <v>805</v>
      </c>
      <c r="D200" s="15" t="s">
        <v>69</v>
      </c>
      <c r="E200" s="224"/>
      <c r="F200" s="83"/>
      <c r="G200" s="55">
        <f>C200*E200</f>
        <v>0</v>
      </c>
    </row>
    <row r="201" spans="1:8">
      <c r="A201" s="85"/>
      <c r="B201" s="92"/>
      <c r="C201" s="81"/>
      <c r="D201" s="15"/>
      <c r="E201" s="224"/>
      <c r="F201" s="83"/>
      <c r="G201" s="81"/>
    </row>
    <row r="202" spans="1:8" ht="28.5" customHeight="1">
      <c r="A202" s="85">
        <v>6</v>
      </c>
      <c r="B202" s="92" t="s">
        <v>236</v>
      </c>
      <c r="C202" s="81">
        <v>55</v>
      </c>
      <c r="D202" s="15" t="s">
        <v>69</v>
      </c>
      <c r="E202" s="224"/>
      <c r="F202" s="83"/>
      <c r="G202" s="55">
        <f>C202*E202</f>
        <v>0</v>
      </c>
    </row>
    <row r="203" spans="1:8">
      <c r="A203" s="85"/>
      <c r="B203" s="92"/>
      <c r="C203" s="81"/>
      <c r="D203" s="15"/>
      <c r="E203" s="224"/>
      <c r="F203" s="83"/>
      <c r="G203" s="81"/>
    </row>
    <row r="204" spans="1:8" ht="51">
      <c r="A204" s="85">
        <v>7</v>
      </c>
      <c r="B204" s="78" t="s">
        <v>90</v>
      </c>
      <c r="C204" s="228">
        <v>5</v>
      </c>
      <c r="D204" s="64" t="s">
        <v>67</v>
      </c>
      <c r="E204" s="55">
        <f>SUM(G192:G203)</f>
        <v>0</v>
      </c>
      <c r="F204" s="65"/>
      <c r="G204" s="55">
        <f>E204*C204/100</f>
        <v>0</v>
      </c>
    </row>
    <row r="205" spans="1:8">
      <c r="A205" s="85"/>
      <c r="B205" s="17"/>
      <c r="C205" s="81"/>
      <c r="D205" s="15"/>
      <c r="F205" s="83"/>
      <c r="G205" s="81"/>
    </row>
    <row r="206" spans="1:8">
      <c r="A206" s="85"/>
      <c r="B206" s="94"/>
      <c r="C206" s="81"/>
      <c r="D206" s="15"/>
      <c r="F206" s="83"/>
      <c r="G206" s="81"/>
    </row>
    <row r="207" spans="1:8" ht="18">
      <c r="A207" s="68"/>
      <c r="B207" s="69" t="s">
        <v>91</v>
      </c>
      <c r="C207" s="70"/>
      <c r="D207" s="70"/>
      <c r="E207" s="71"/>
      <c r="F207" s="281">
        <f>SUM(G188:G206)</f>
        <v>0</v>
      </c>
      <c r="G207" s="281"/>
    </row>
    <row r="208" spans="1:8" s="219" customFormat="1" ht="18">
      <c r="A208" s="230"/>
      <c r="B208" s="231"/>
      <c r="C208" s="232"/>
      <c r="D208" s="232"/>
      <c r="E208" s="233"/>
      <c r="F208" s="234"/>
      <c r="G208" s="234"/>
      <c r="H208" s="227"/>
    </row>
    <row r="209" spans="1:8" s="219" customFormat="1" ht="18">
      <c r="A209" s="230"/>
      <c r="B209" s="231"/>
      <c r="C209" s="232"/>
      <c r="D209" s="232"/>
      <c r="E209" s="233"/>
      <c r="F209" s="234"/>
      <c r="G209" s="234"/>
      <c r="H209" s="227"/>
    </row>
    <row r="210" spans="1:8">
      <c r="A210" s="22"/>
      <c r="B210" s="96"/>
      <c r="C210" s="24"/>
      <c r="D210" s="25"/>
      <c r="F210" s="83"/>
      <c r="G210" s="81"/>
    </row>
    <row r="211" spans="1:8">
      <c r="A211" s="22"/>
      <c r="B211" s="96"/>
      <c r="C211" s="24"/>
      <c r="D211" s="25"/>
      <c r="F211" s="83"/>
      <c r="G211" s="81"/>
    </row>
    <row r="212" spans="1:8">
      <c r="A212" s="85"/>
      <c r="B212" s="31" t="s">
        <v>212</v>
      </c>
      <c r="C212" s="81"/>
      <c r="D212" s="15"/>
      <c r="F212" s="83"/>
      <c r="G212" s="81"/>
    </row>
    <row r="213" spans="1:8">
      <c r="A213" s="22"/>
      <c r="B213" s="31"/>
      <c r="C213" s="24"/>
      <c r="D213" s="25"/>
      <c r="F213" s="83"/>
      <c r="G213" s="86"/>
    </row>
    <row r="214" spans="1:8" ht="191.25">
      <c r="A214" s="72"/>
      <c r="B214" s="244" t="s">
        <v>402</v>
      </c>
      <c r="C214" s="73"/>
      <c r="D214" s="74"/>
      <c r="E214" s="75"/>
      <c r="F214" s="73"/>
      <c r="G214" s="76"/>
    </row>
    <row r="215" spans="1:8">
      <c r="A215" s="72"/>
      <c r="B215" s="31"/>
      <c r="C215" s="73"/>
      <c r="D215" s="74"/>
      <c r="E215" s="75"/>
      <c r="F215" s="73"/>
      <c r="G215" s="76"/>
    </row>
    <row r="216" spans="1:8" ht="63.75">
      <c r="A216" s="85">
        <v>1</v>
      </c>
      <c r="B216" s="78" t="s">
        <v>400</v>
      </c>
      <c r="C216" s="81"/>
      <c r="D216" s="15"/>
      <c r="E216" s="224"/>
      <c r="F216" s="83"/>
      <c r="G216" s="55"/>
      <c r="H216" s="229"/>
    </row>
    <row r="217" spans="1:8" s="219" customFormat="1">
      <c r="A217" s="85"/>
      <c r="B217" s="93"/>
      <c r="C217" s="81">
        <v>1480</v>
      </c>
      <c r="D217" s="15" t="s">
        <v>77</v>
      </c>
      <c r="E217" s="224"/>
      <c r="F217" s="83"/>
      <c r="G217" s="55">
        <f t="shared" ref="G217" si="0">C217*E217</f>
        <v>0</v>
      </c>
      <c r="H217" s="229"/>
    </row>
    <row r="218" spans="1:8">
      <c r="A218" s="87"/>
      <c r="B218" s="88"/>
      <c r="C218" s="89"/>
      <c r="D218" s="90"/>
      <c r="E218" s="224"/>
      <c r="F218" s="83"/>
      <c r="G218" s="86"/>
    </row>
    <row r="219" spans="1:8" ht="51">
      <c r="A219" s="85">
        <v>2</v>
      </c>
      <c r="B219" s="78" t="s">
        <v>401</v>
      </c>
      <c r="C219" s="81">
        <v>6180</v>
      </c>
      <c r="D219" s="15" t="s">
        <v>77</v>
      </c>
      <c r="E219" s="224"/>
      <c r="F219" s="83"/>
      <c r="G219" s="55">
        <f>C219*E219</f>
        <v>0</v>
      </c>
    </row>
    <row r="220" spans="1:8">
      <c r="A220" s="85"/>
      <c r="B220" s="78"/>
      <c r="C220" s="81"/>
      <c r="D220" s="15"/>
      <c r="E220" s="224"/>
      <c r="F220" s="83"/>
      <c r="G220" s="81"/>
    </row>
    <row r="221" spans="1:8" ht="76.5">
      <c r="A221" s="85">
        <v>3</v>
      </c>
      <c r="B221" s="221" t="s">
        <v>320</v>
      </c>
      <c r="C221" s="81">
        <v>58</v>
      </c>
      <c r="D221" s="15" t="s">
        <v>71</v>
      </c>
      <c r="E221" s="224"/>
      <c r="F221" s="83"/>
      <c r="G221" s="55">
        <f>C221*E221</f>
        <v>0</v>
      </c>
      <c r="H221" s="229"/>
    </row>
    <row r="222" spans="1:8">
      <c r="A222" s="85"/>
      <c r="B222" s="221"/>
      <c r="C222" s="81"/>
      <c r="D222" s="15"/>
      <c r="E222" s="224"/>
      <c r="F222" s="83"/>
      <c r="G222" s="81"/>
    </row>
    <row r="223" spans="1:8" s="219" customFormat="1" ht="76.5">
      <c r="A223" s="85">
        <v>4</v>
      </c>
      <c r="B223" s="221" t="s">
        <v>321</v>
      </c>
      <c r="C223" s="81">
        <v>6.8</v>
      </c>
      <c r="D223" s="15" t="s">
        <v>71</v>
      </c>
      <c r="E223" s="224"/>
      <c r="F223" s="83"/>
      <c r="G223" s="55">
        <f>C223*E223</f>
        <v>0</v>
      </c>
      <c r="H223" s="229"/>
    </row>
    <row r="224" spans="1:8" s="219" customFormat="1">
      <c r="A224" s="85"/>
      <c r="B224" s="221"/>
      <c r="C224" s="81"/>
      <c r="D224" s="15"/>
      <c r="E224" s="224"/>
      <c r="F224" s="83"/>
      <c r="G224" s="81"/>
      <c r="H224" s="227"/>
    </row>
    <row r="225" spans="1:8" ht="51">
      <c r="A225" s="85">
        <v>5</v>
      </c>
      <c r="B225" s="221" t="s">
        <v>235</v>
      </c>
      <c r="C225" s="81">
        <v>120</v>
      </c>
      <c r="D225" s="15" t="s">
        <v>71</v>
      </c>
      <c r="E225" s="225"/>
      <c r="F225" s="83"/>
      <c r="G225" s="55">
        <f>C225*E225</f>
        <v>0</v>
      </c>
    </row>
    <row r="226" spans="1:8">
      <c r="A226" s="85"/>
      <c r="B226" s="221"/>
      <c r="C226" s="81"/>
      <c r="D226" s="15"/>
      <c r="E226" s="224"/>
      <c r="F226" s="83"/>
      <c r="G226" s="81"/>
    </row>
    <row r="227" spans="1:8" ht="51">
      <c r="A227" s="85">
        <v>6</v>
      </c>
      <c r="B227" s="221" t="s">
        <v>254</v>
      </c>
      <c r="C227" s="81">
        <v>11.5</v>
      </c>
      <c r="D227" s="15" t="s">
        <v>71</v>
      </c>
      <c r="E227" s="224"/>
      <c r="F227" s="83"/>
      <c r="G227" s="55">
        <f>C227*E227</f>
        <v>0</v>
      </c>
    </row>
    <row r="228" spans="1:8">
      <c r="A228" s="85"/>
      <c r="B228" s="221"/>
      <c r="C228" s="81"/>
      <c r="D228" s="15"/>
      <c r="E228" s="224"/>
      <c r="F228" s="83"/>
      <c r="G228" s="81"/>
    </row>
    <row r="229" spans="1:8" ht="25.5">
      <c r="A229" s="85">
        <v>7</v>
      </c>
      <c r="B229" s="221" t="s">
        <v>78</v>
      </c>
      <c r="C229" s="81">
        <v>500</v>
      </c>
      <c r="D229" s="15" t="s">
        <v>69</v>
      </c>
      <c r="E229" s="224"/>
      <c r="F229" s="83"/>
      <c r="G229" s="55">
        <f>C229*E229</f>
        <v>0</v>
      </c>
    </row>
    <row r="230" spans="1:8">
      <c r="A230" s="85"/>
      <c r="B230" s="78"/>
      <c r="C230" s="81"/>
      <c r="D230" s="15"/>
      <c r="E230" s="10"/>
      <c r="F230" s="83"/>
      <c r="G230" s="81"/>
    </row>
    <row r="231" spans="1:8" ht="51">
      <c r="A231" s="85">
        <v>8</v>
      </c>
      <c r="B231" s="78" t="s">
        <v>79</v>
      </c>
      <c r="C231" s="228">
        <v>5</v>
      </c>
      <c r="D231" s="64" t="s">
        <v>67</v>
      </c>
      <c r="E231" s="55">
        <f>SUM(G212:G230)</f>
        <v>0</v>
      </c>
      <c r="F231" s="65"/>
      <c r="G231" s="55">
        <f>E231*C231/100</f>
        <v>0</v>
      </c>
    </row>
    <row r="232" spans="1:8">
      <c r="A232" s="85"/>
      <c r="B232" s="17"/>
      <c r="C232" s="81"/>
      <c r="D232" s="15"/>
      <c r="F232" s="83"/>
      <c r="G232" s="81"/>
    </row>
    <row r="233" spans="1:8">
      <c r="A233" s="14"/>
      <c r="B233" s="17"/>
      <c r="C233" s="14"/>
      <c r="D233" s="14"/>
      <c r="F233" s="83"/>
      <c r="G233" s="81"/>
    </row>
    <row r="234" spans="1:8" ht="18">
      <c r="A234" s="68"/>
      <c r="B234" s="69" t="s">
        <v>80</v>
      </c>
      <c r="C234" s="70"/>
      <c r="D234" s="70"/>
      <c r="E234" s="71"/>
      <c r="F234" s="281">
        <f>SUM(G212:G233)</f>
        <v>0</v>
      </c>
      <c r="G234" s="281"/>
    </row>
    <row r="235" spans="1:8">
      <c r="A235" s="14"/>
      <c r="B235" s="31"/>
      <c r="C235" s="14"/>
      <c r="D235" s="14"/>
      <c r="F235" s="83"/>
      <c r="G235" s="81"/>
    </row>
    <row r="236" spans="1:8">
      <c r="A236" s="14"/>
      <c r="B236" s="31"/>
      <c r="C236" s="14"/>
      <c r="D236" s="14"/>
      <c r="F236" s="83"/>
      <c r="G236" s="81"/>
    </row>
    <row r="237" spans="1:8">
      <c r="A237" s="14"/>
      <c r="B237" s="31"/>
      <c r="C237" s="14"/>
      <c r="D237" s="14"/>
      <c r="F237" s="83"/>
      <c r="G237" s="81"/>
    </row>
    <row r="238" spans="1:8">
      <c r="A238" s="85"/>
      <c r="B238" s="31" t="s">
        <v>213</v>
      </c>
      <c r="C238" s="81"/>
      <c r="D238" s="15"/>
      <c r="F238" s="83"/>
      <c r="G238" s="81"/>
    </row>
    <row r="239" spans="1:8">
      <c r="A239" s="22"/>
      <c r="B239" s="31"/>
      <c r="C239" s="24"/>
      <c r="D239" s="25"/>
      <c r="F239" s="83"/>
      <c r="G239" s="86"/>
    </row>
    <row r="240" spans="1:8" s="219" customFormat="1" ht="102">
      <c r="A240" s="72"/>
      <c r="B240" s="244" t="s">
        <v>403</v>
      </c>
      <c r="C240" s="73"/>
      <c r="D240" s="74"/>
      <c r="E240" s="75"/>
      <c r="F240" s="73"/>
      <c r="G240" s="76"/>
      <c r="H240" s="227"/>
    </row>
    <row r="241" spans="1:8" s="219" customFormat="1">
      <c r="A241" s="72"/>
      <c r="B241" s="31"/>
      <c r="C241" s="73"/>
      <c r="D241" s="74"/>
      <c r="E241" s="75"/>
      <c r="F241" s="73"/>
      <c r="G241" s="76"/>
      <c r="H241" s="227"/>
    </row>
    <row r="242" spans="1:8" ht="89.25">
      <c r="A242" s="85">
        <v>1</v>
      </c>
      <c r="B242" s="91" t="s">
        <v>237</v>
      </c>
      <c r="C242" s="81">
        <v>494</v>
      </c>
      <c r="D242" s="14" t="s">
        <v>69</v>
      </c>
      <c r="E242" s="224"/>
      <c r="F242" s="83"/>
      <c r="G242" s="55">
        <f>C242*E242</f>
        <v>0</v>
      </c>
    </row>
    <row r="243" spans="1:8">
      <c r="A243" s="85"/>
      <c r="B243" s="91"/>
      <c r="C243" s="81"/>
      <c r="D243" s="14"/>
      <c r="E243" s="224"/>
      <c r="F243" s="83"/>
      <c r="G243" s="86"/>
    </row>
    <row r="244" spans="1:8" ht="91.5" customHeight="1">
      <c r="A244" s="85">
        <v>2</v>
      </c>
      <c r="B244" s="91" t="s">
        <v>238</v>
      </c>
      <c r="C244" s="81">
        <v>74</v>
      </c>
      <c r="D244" s="14" t="s">
        <v>69</v>
      </c>
      <c r="E244" s="224"/>
      <c r="F244" s="83"/>
      <c r="G244" s="55">
        <f>C244*E244</f>
        <v>0</v>
      </c>
    </row>
    <row r="245" spans="1:8">
      <c r="A245" s="85"/>
      <c r="B245" s="91"/>
      <c r="C245" s="81"/>
      <c r="D245" s="14"/>
      <c r="E245" s="224"/>
      <c r="F245" s="83"/>
      <c r="G245" s="86"/>
    </row>
    <row r="246" spans="1:8" ht="178.5">
      <c r="A246" s="85">
        <v>3</v>
      </c>
      <c r="B246" s="92" t="s">
        <v>325</v>
      </c>
      <c r="C246" s="81"/>
      <c r="D246" s="14"/>
      <c r="E246" s="224"/>
      <c r="F246" s="83"/>
      <c r="G246" s="55"/>
    </row>
    <row r="247" spans="1:8" s="219" customFormat="1">
      <c r="A247" s="85"/>
      <c r="B247" s="93" t="s">
        <v>239</v>
      </c>
      <c r="C247" s="81">
        <v>97</v>
      </c>
      <c r="D247" s="15" t="s">
        <v>69</v>
      </c>
      <c r="E247" s="224"/>
      <c r="F247" s="83"/>
      <c r="G247" s="55">
        <f>C247*E247</f>
        <v>0</v>
      </c>
      <c r="H247" s="227"/>
    </row>
    <row r="248" spans="1:8" s="219" customFormat="1">
      <c r="A248" s="85"/>
      <c r="B248" s="93" t="s">
        <v>240</v>
      </c>
      <c r="C248" s="81">
        <v>69</v>
      </c>
      <c r="D248" s="15" t="s">
        <v>69</v>
      </c>
      <c r="E248" s="224"/>
      <c r="F248" s="83"/>
      <c r="G248" s="55">
        <f>C248*E248</f>
        <v>0</v>
      </c>
      <c r="H248" s="227"/>
    </row>
    <row r="249" spans="1:8">
      <c r="A249" s="85"/>
      <c r="B249" s="92"/>
      <c r="C249" s="81"/>
      <c r="D249" s="14"/>
      <c r="E249" s="224"/>
      <c r="F249" s="83"/>
      <c r="G249" s="86"/>
    </row>
    <row r="250" spans="1:8" ht="229.5">
      <c r="A250" s="85">
        <v>4</v>
      </c>
      <c r="B250" s="92" t="s">
        <v>326</v>
      </c>
      <c r="C250" s="81"/>
      <c r="D250" s="15"/>
      <c r="E250" s="224"/>
      <c r="F250" s="83"/>
      <c r="G250" s="55"/>
    </row>
    <row r="251" spans="1:8">
      <c r="A251" s="85"/>
      <c r="B251" s="243" t="s">
        <v>244</v>
      </c>
      <c r="C251" s="81">
        <v>494</v>
      </c>
      <c r="D251" s="15" t="s">
        <v>69</v>
      </c>
      <c r="E251" s="224"/>
      <c r="F251" s="83"/>
      <c r="G251" s="55">
        <f>C251*E251</f>
        <v>0</v>
      </c>
    </row>
    <row r="252" spans="1:8">
      <c r="A252" s="85"/>
      <c r="B252" s="243" t="s">
        <v>241</v>
      </c>
      <c r="C252" s="81">
        <v>494</v>
      </c>
      <c r="D252" s="15" t="s">
        <v>69</v>
      </c>
      <c r="E252" s="224"/>
      <c r="F252" s="83"/>
      <c r="G252" s="55">
        <f>C252*E252</f>
        <v>0</v>
      </c>
    </row>
    <row r="253" spans="1:8">
      <c r="A253" s="85"/>
      <c r="B253" s="92"/>
      <c r="C253" s="81"/>
      <c r="D253" s="15"/>
      <c r="E253" s="224"/>
      <c r="F253" s="83"/>
      <c r="G253" s="14"/>
    </row>
    <row r="254" spans="1:8" s="219" customFormat="1" ht="51">
      <c r="A254" s="85">
        <v>5</v>
      </c>
      <c r="B254" s="92" t="s">
        <v>242</v>
      </c>
      <c r="C254" s="81">
        <v>111</v>
      </c>
      <c r="D254" s="15" t="s">
        <v>70</v>
      </c>
      <c r="E254" s="224"/>
      <c r="F254" s="83"/>
      <c r="G254" s="55">
        <f>C254*E254</f>
        <v>0</v>
      </c>
      <c r="H254" s="229"/>
    </row>
    <row r="255" spans="1:8" s="219" customFormat="1">
      <c r="A255" s="85"/>
      <c r="B255" s="92"/>
      <c r="C255" s="81"/>
      <c r="D255" s="15"/>
      <c r="E255" s="224"/>
      <c r="F255" s="83"/>
      <c r="G255" s="86"/>
      <c r="H255" s="227"/>
    </row>
    <row r="256" spans="1:8" s="219" customFormat="1" ht="94.5" customHeight="1">
      <c r="A256" s="85">
        <v>6</v>
      </c>
      <c r="B256" s="92" t="s">
        <v>243</v>
      </c>
      <c r="C256" s="81">
        <v>57</v>
      </c>
      <c r="D256" s="15" t="s">
        <v>69</v>
      </c>
      <c r="E256" s="224"/>
      <c r="F256" s="83"/>
      <c r="G256" s="55">
        <f>C256*E256</f>
        <v>0</v>
      </c>
      <c r="H256" s="229"/>
    </row>
    <row r="257" spans="1:8" s="219" customFormat="1">
      <c r="A257" s="85"/>
      <c r="B257" s="92"/>
      <c r="C257" s="81"/>
      <c r="D257" s="15"/>
      <c r="E257" s="224"/>
      <c r="F257" s="83"/>
      <c r="G257" s="14"/>
      <c r="H257" s="227"/>
    </row>
    <row r="258" spans="1:8" ht="63.75">
      <c r="A258" s="85">
        <v>7</v>
      </c>
      <c r="B258" s="92" t="s">
        <v>327</v>
      </c>
      <c r="C258" s="81">
        <v>434</v>
      </c>
      <c r="D258" s="15" t="s">
        <v>69</v>
      </c>
      <c r="E258" s="224"/>
      <c r="F258" s="83"/>
      <c r="G258" s="55">
        <f>C258*E258</f>
        <v>0</v>
      </c>
    </row>
    <row r="259" spans="1:8">
      <c r="A259" s="85"/>
      <c r="B259" s="92"/>
      <c r="C259" s="81"/>
      <c r="D259" s="15"/>
      <c r="E259" s="224"/>
      <c r="F259" s="83"/>
      <c r="G259" s="14"/>
    </row>
    <row r="260" spans="1:8" ht="63.75">
      <c r="A260" s="85">
        <v>8</v>
      </c>
      <c r="B260" s="92" t="s">
        <v>391</v>
      </c>
      <c r="C260" s="81">
        <v>46</v>
      </c>
      <c r="D260" s="15" t="s">
        <v>69</v>
      </c>
      <c r="E260" s="224"/>
      <c r="F260" s="83"/>
      <c r="G260" s="55">
        <f>C260*E260</f>
        <v>0</v>
      </c>
    </row>
    <row r="261" spans="1:8">
      <c r="A261" s="85"/>
      <c r="B261" s="92"/>
      <c r="C261" s="81"/>
      <c r="D261" s="15"/>
      <c r="E261" s="224"/>
      <c r="F261" s="83"/>
      <c r="G261" s="14"/>
    </row>
    <row r="262" spans="1:8" ht="51">
      <c r="A262" s="85">
        <v>9</v>
      </c>
      <c r="B262" s="92" t="s">
        <v>258</v>
      </c>
      <c r="C262" s="81">
        <v>480</v>
      </c>
      <c r="D262" s="15" t="s">
        <v>69</v>
      </c>
      <c r="E262" s="224"/>
      <c r="F262" s="83"/>
      <c r="G262" s="55">
        <f>C262*E262</f>
        <v>0</v>
      </c>
      <c r="H262" s="229"/>
    </row>
    <row r="263" spans="1:8">
      <c r="A263" s="85"/>
      <c r="B263" s="92"/>
      <c r="C263" s="81"/>
      <c r="D263" s="15"/>
      <c r="E263" s="224"/>
      <c r="F263" s="83"/>
      <c r="G263" s="86"/>
    </row>
    <row r="264" spans="1:8" ht="51">
      <c r="A264" s="85">
        <v>10</v>
      </c>
      <c r="B264" s="92" t="s">
        <v>328</v>
      </c>
      <c r="C264" s="81">
        <v>480</v>
      </c>
      <c r="D264" s="15" t="s">
        <v>69</v>
      </c>
      <c r="E264" s="224"/>
      <c r="F264" s="83"/>
      <c r="G264" s="55">
        <f>C264*E264</f>
        <v>0</v>
      </c>
      <c r="H264" s="229"/>
    </row>
    <row r="265" spans="1:8">
      <c r="A265" s="85"/>
      <c r="B265" s="92"/>
      <c r="C265" s="81"/>
      <c r="D265" s="15"/>
      <c r="E265" s="224"/>
      <c r="F265" s="83"/>
      <c r="G265" s="14"/>
    </row>
    <row r="266" spans="1:8" ht="38.25">
      <c r="A266" s="85">
        <v>11</v>
      </c>
      <c r="B266" s="92" t="s">
        <v>246</v>
      </c>
      <c r="C266" s="81">
        <v>12</v>
      </c>
      <c r="D266" s="15" t="s">
        <v>70</v>
      </c>
      <c r="E266" s="224"/>
      <c r="F266" s="83"/>
      <c r="G266" s="55">
        <f>C266*E266</f>
        <v>0</v>
      </c>
    </row>
    <row r="267" spans="1:8">
      <c r="A267" s="85"/>
      <c r="B267" s="92"/>
      <c r="C267" s="81"/>
      <c r="D267" s="15"/>
      <c r="E267" s="224"/>
      <c r="F267" s="83"/>
      <c r="G267" s="81"/>
    </row>
    <row r="268" spans="1:8" ht="38.25">
      <c r="A268" s="85">
        <v>12</v>
      </c>
      <c r="B268" s="92" t="s">
        <v>245</v>
      </c>
      <c r="C268" s="81">
        <v>555</v>
      </c>
      <c r="D268" s="15" t="s">
        <v>69</v>
      </c>
      <c r="E268" s="224"/>
      <c r="F268" s="83"/>
      <c r="G268" s="55">
        <f>C268*E268</f>
        <v>0</v>
      </c>
      <c r="H268" s="229"/>
    </row>
    <row r="269" spans="1:8">
      <c r="A269" s="85"/>
      <c r="B269" s="92"/>
      <c r="C269" s="81"/>
      <c r="D269" s="15"/>
      <c r="E269" s="224"/>
      <c r="F269" s="83"/>
      <c r="G269" s="81"/>
    </row>
    <row r="270" spans="1:8" ht="89.25">
      <c r="A270" s="85">
        <v>13</v>
      </c>
      <c r="B270" s="4" t="s">
        <v>259</v>
      </c>
      <c r="C270" s="81">
        <v>52</v>
      </c>
      <c r="D270" s="15" t="s">
        <v>69</v>
      </c>
      <c r="E270" s="224"/>
      <c r="F270" s="83"/>
      <c r="G270" s="55">
        <f>C270*E270</f>
        <v>0</v>
      </c>
    </row>
    <row r="271" spans="1:8">
      <c r="A271" s="85"/>
      <c r="B271" s="4"/>
      <c r="C271" s="81"/>
      <c r="D271" s="15"/>
      <c r="E271" s="224"/>
      <c r="F271" s="83"/>
      <c r="G271" s="81"/>
    </row>
    <row r="272" spans="1:8" ht="76.5">
      <c r="A272" s="85">
        <v>14</v>
      </c>
      <c r="B272" s="4" t="s">
        <v>329</v>
      </c>
      <c r="C272" s="81">
        <v>74</v>
      </c>
      <c r="D272" s="15" t="s">
        <v>69</v>
      </c>
      <c r="E272" s="224"/>
      <c r="F272" s="83"/>
      <c r="G272" s="55">
        <f>C272*E272</f>
        <v>0</v>
      </c>
    </row>
    <row r="273" spans="1:7">
      <c r="A273" s="85"/>
      <c r="B273" s="4"/>
      <c r="C273" s="81"/>
      <c r="D273" s="15"/>
      <c r="E273" s="224"/>
      <c r="F273" s="83"/>
      <c r="G273" s="81"/>
    </row>
    <row r="274" spans="1:7" ht="102">
      <c r="A274" s="85">
        <v>15</v>
      </c>
      <c r="B274" s="4" t="s">
        <v>330</v>
      </c>
      <c r="C274" s="81">
        <v>428</v>
      </c>
      <c r="D274" s="15" t="s">
        <v>69</v>
      </c>
      <c r="E274" s="224"/>
      <c r="F274" s="83"/>
      <c r="G274" s="55">
        <f>C274*E274</f>
        <v>0</v>
      </c>
    </row>
    <row r="275" spans="1:7">
      <c r="A275" s="85"/>
      <c r="B275" s="92"/>
      <c r="C275" s="81"/>
      <c r="D275" s="15"/>
      <c r="E275" s="224"/>
      <c r="F275" s="83"/>
      <c r="G275" s="81"/>
    </row>
    <row r="276" spans="1:7" ht="114.75">
      <c r="A276" s="85">
        <v>16</v>
      </c>
      <c r="B276" s="92" t="s">
        <v>260</v>
      </c>
      <c r="C276" s="81">
        <v>65</v>
      </c>
      <c r="D276" s="15" t="s">
        <v>69</v>
      </c>
      <c r="E276" s="224"/>
      <c r="F276" s="83"/>
      <c r="G276" s="55">
        <f>C276*E276</f>
        <v>0</v>
      </c>
    </row>
    <row r="277" spans="1:7">
      <c r="A277" s="85"/>
      <c r="B277" s="92"/>
      <c r="C277" s="81"/>
      <c r="D277" s="15"/>
      <c r="E277" s="224"/>
      <c r="F277" s="83"/>
      <c r="G277" s="81"/>
    </row>
    <row r="278" spans="1:7" ht="63.75">
      <c r="A278" s="85">
        <v>17</v>
      </c>
      <c r="B278" s="92" t="s">
        <v>390</v>
      </c>
      <c r="C278" s="81">
        <v>428</v>
      </c>
      <c r="D278" s="15" t="s">
        <v>69</v>
      </c>
      <c r="E278" s="224"/>
      <c r="F278" s="83"/>
      <c r="G278" s="55">
        <f>C278*E278</f>
        <v>0</v>
      </c>
    </row>
    <row r="279" spans="1:7">
      <c r="A279" s="85"/>
      <c r="B279" s="92"/>
      <c r="C279" s="81"/>
      <c r="D279" s="15"/>
      <c r="E279" s="224"/>
      <c r="F279" s="83"/>
      <c r="G279" s="81"/>
    </row>
    <row r="280" spans="1:7">
      <c r="A280" s="85">
        <v>18</v>
      </c>
      <c r="B280" s="92" t="s">
        <v>81</v>
      </c>
      <c r="C280" s="81">
        <v>20</v>
      </c>
      <c r="D280" s="15" t="s">
        <v>82</v>
      </c>
      <c r="E280" s="224"/>
      <c r="F280" s="83"/>
      <c r="G280" s="55">
        <f>C280*E280</f>
        <v>0</v>
      </c>
    </row>
    <row r="281" spans="1:7">
      <c r="A281" s="85"/>
      <c r="B281" s="92"/>
      <c r="C281" s="81"/>
      <c r="D281" s="15"/>
      <c r="E281" s="224"/>
      <c r="F281" s="83"/>
      <c r="G281" s="86"/>
    </row>
    <row r="282" spans="1:7">
      <c r="A282" s="85">
        <v>19</v>
      </c>
      <c r="B282" s="92" t="s">
        <v>83</v>
      </c>
      <c r="C282" s="81">
        <v>20</v>
      </c>
      <c r="D282" s="15" t="s">
        <v>82</v>
      </c>
      <c r="E282" s="224"/>
      <c r="F282" s="83"/>
      <c r="G282" s="55">
        <f>C282*E282</f>
        <v>0</v>
      </c>
    </row>
    <row r="283" spans="1:7">
      <c r="A283" s="85"/>
      <c r="B283" s="92"/>
      <c r="C283" s="81"/>
      <c r="D283" s="15"/>
      <c r="E283" s="224"/>
      <c r="F283" s="83"/>
      <c r="G283" s="81"/>
    </row>
    <row r="284" spans="1:7">
      <c r="A284" s="85">
        <v>20</v>
      </c>
      <c r="B284" s="92" t="s">
        <v>84</v>
      </c>
      <c r="C284" s="81">
        <v>20</v>
      </c>
      <c r="D284" s="15" t="s">
        <v>82</v>
      </c>
      <c r="E284" s="224"/>
      <c r="F284" s="83"/>
      <c r="G284" s="55">
        <f>C284*E284</f>
        <v>0</v>
      </c>
    </row>
    <row r="285" spans="1:7">
      <c r="A285" s="85"/>
      <c r="B285" s="92"/>
      <c r="C285" s="81"/>
      <c r="D285" s="15"/>
      <c r="E285" s="224"/>
      <c r="F285" s="83"/>
      <c r="G285" s="81"/>
    </row>
    <row r="286" spans="1:7">
      <c r="A286" s="85">
        <v>21</v>
      </c>
      <c r="B286" s="92" t="s">
        <v>85</v>
      </c>
      <c r="C286" s="81">
        <v>20</v>
      </c>
      <c r="D286" s="15" t="s">
        <v>82</v>
      </c>
      <c r="E286" s="224"/>
      <c r="F286" s="83"/>
      <c r="G286" s="55">
        <f>C286*E286</f>
        <v>0</v>
      </c>
    </row>
    <row r="287" spans="1:7">
      <c r="A287" s="85"/>
      <c r="B287" s="92"/>
      <c r="C287" s="81"/>
      <c r="D287" s="15"/>
      <c r="E287" s="224"/>
      <c r="F287" s="83"/>
      <c r="G287" s="81"/>
    </row>
    <row r="288" spans="1:7">
      <c r="A288" s="85">
        <v>22</v>
      </c>
      <c r="B288" s="92" t="s">
        <v>86</v>
      </c>
      <c r="C288" s="81">
        <v>20</v>
      </c>
      <c r="D288" s="15" t="s">
        <v>82</v>
      </c>
      <c r="E288" s="224"/>
      <c r="F288" s="83"/>
      <c r="G288" s="55">
        <f>C288*E288</f>
        <v>0</v>
      </c>
    </row>
    <row r="289" spans="1:7">
      <c r="A289" s="85"/>
      <c r="B289" s="92"/>
      <c r="C289" s="81"/>
      <c r="D289" s="15"/>
      <c r="E289" s="224"/>
      <c r="F289" s="83"/>
      <c r="G289" s="81"/>
    </row>
    <row r="290" spans="1:7">
      <c r="A290" s="85">
        <v>23</v>
      </c>
      <c r="B290" s="92" t="s">
        <v>87</v>
      </c>
      <c r="C290" s="81">
        <v>20</v>
      </c>
      <c r="D290" s="15" t="s">
        <v>82</v>
      </c>
      <c r="E290" s="224"/>
      <c r="F290" s="83"/>
      <c r="G290" s="55">
        <f>C290*E290</f>
        <v>0</v>
      </c>
    </row>
    <row r="291" spans="1:7">
      <c r="A291" s="85"/>
      <c r="B291" s="92"/>
      <c r="C291" s="14"/>
      <c r="D291" s="14"/>
      <c r="E291" s="10"/>
      <c r="F291" s="83"/>
      <c r="G291" s="81"/>
    </row>
    <row r="292" spans="1:7" ht="51">
      <c r="A292" s="85">
        <v>24</v>
      </c>
      <c r="B292" s="78" t="s">
        <v>88</v>
      </c>
      <c r="C292" s="228">
        <v>5</v>
      </c>
      <c r="D292" s="64" t="s">
        <v>67</v>
      </c>
      <c r="E292" s="55">
        <f>SUM(G238:G291)</f>
        <v>0</v>
      </c>
      <c r="F292" s="65"/>
      <c r="G292" s="55">
        <f>E292*C292/100</f>
        <v>0</v>
      </c>
    </row>
    <row r="293" spans="1:7">
      <c r="A293" s="85"/>
      <c r="B293" s="17"/>
      <c r="C293" s="81"/>
      <c r="D293" s="15"/>
      <c r="F293" s="83"/>
      <c r="G293" s="81"/>
    </row>
    <row r="294" spans="1:7" ht="12.75" customHeight="1">
      <c r="A294" s="14"/>
      <c r="B294" s="94"/>
      <c r="C294" s="14"/>
      <c r="D294" s="14"/>
      <c r="F294" s="83"/>
      <c r="G294" s="81"/>
    </row>
    <row r="295" spans="1:7" ht="18">
      <c r="A295" s="68"/>
      <c r="B295" s="69" t="s">
        <v>89</v>
      </c>
      <c r="C295" s="70"/>
      <c r="D295" s="70"/>
      <c r="E295" s="71"/>
      <c r="F295" s="281">
        <f>SUM(G238:G294)</f>
        <v>0</v>
      </c>
      <c r="G295" s="281"/>
    </row>
    <row r="296" spans="1:7">
      <c r="A296" s="14"/>
      <c r="B296" s="13"/>
      <c r="C296" s="14"/>
      <c r="D296" s="14"/>
      <c r="F296" s="83"/>
      <c r="G296" s="81"/>
    </row>
    <row r="297" spans="1:7">
      <c r="A297" s="14"/>
      <c r="B297" s="13"/>
      <c r="C297" s="14"/>
      <c r="D297" s="14"/>
      <c r="F297" s="83"/>
      <c r="G297" s="81"/>
    </row>
    <row r="298" spans="1:7">
      <c r="A298" s="22"/>
      <c r="B298" s="96"/>
      <c r="C298" s="24"/>
      <c r="D298" s="25"/>
      <c r="F298" s="83"/>
      <c r="G298" s="81"/>
    </row>
    <row r="299" spans="1:7">
      <c r="A299" s="22"/>
      <c r="B299" s="96" t="s">
        <v>92</v>
      </c>
      <c r="C299" s="24"/>
      <c r="D299" s="25"/>
      <c r="F299" s="83"/>
      <c r="G299" s="81"/>
    </row>
    <row r="300" spans="1:7">
      <c r="A300" s="22"/>
      <c r="B300" s="96"/>
      <c r="C300" s="24"/>
      <c r="D300" s="25"/>
      <c r="F300" s="83"/>
      <c r="G300" s="81"/>
    </row>
    <row r="301" spans="1:7" ht="318.75">
      <c r="A301" s="72"/>
      <c r="B301" s="244" t="s">
        <v>226</v>
      </c>
      <c r="C301" s="73"/>
      <c r="D301" s="74"/>
      <c r="E301" s="75"/>
      <c r="F301" s="73"/>
      <c r="G301" s="76"/>
    </row>
    <row r="302" spans="1:7">
      <c r="A302" s="72"/>
      <c r="B302" s="95"/>
      <c r="C302" s="73"/>
      <c r="D302" s="74"/>
      <c r="E302" s="75"/>
      <c r="F302" s="73"/>
      <c r="G302" s="76"/>
    </row>
    <row r="303" spans="1:7" ht="194.25" customHeight="1">
      <c r="A303" s="97">
        <v>1</v>
      </c>
      <c r="B303" s="4" t="s">
        <v>331</v>
      </c>
      <c r="C303" s="43">
        <v>525</v>
      </c>
      <c r="D303" s="99" t="s">
        <v>69</v>
      </c>
      <c r="E303" s="224"/>
      <c r="F303" s="83"/>
      <c r="G303" s="55">
        <f>C303*E303</f>
        <v>0</v>
      </c>
    </row>
    <row r="304" spans="1:7">
      <c r="A304" s="97"/>
      <c r="B304" s="92"/>
      <c r="C304" s="43"/>
      <c r="D304" s="99"/>
      <c r="E304" s="224"/>
      <c r="F304" s="83"/>
      <c r="G304" s="81"/>
    </row>
    <row r="305" spans="1:8" ht="102">
      <c r="A305" s="97">
        <v>2</v>
      </c>
      <c r="B305" s="4" t="s">
        <v>227</v>
      </c>
      <c r="C305" s="43">
        <v>167</v>
      </c>
      <c r="D305" s="99" t="s">
        <v>69</v>
      </c>
      <c r="E305" s="224"/>
      <c r="F305" s="83"/>
      <c r="G305" s="55">
        <f>C305*E305</f>
        <v>0</v>
      </c>
    </row>
    <row r="306" spans="1:8">
      <c r="A306" s="97"/>
      <c r="B306" s="92"/>
      <c r="C306" s="43"/>
      <c r="D306" s="99"/>
      <c r="E306" s="224"/>
      <c r="F306" s="83"/>
      <c r="G306" s="81"/>
    </row>
    <row r="307" spans="1:8" ht="102">
      <c r="A307" s="97">
        <v>3</v>
      </c>
      <c r="B307" s="4" t="s">
        <v>228</v>
      </c>
      <c r="C307" s="43">
        <v>216</v>
      </c>
      <c r="D307" s="99" t="s">
        <v>69</v>
      </c>
      <c r="E307" s="224"/>
      <c r="F307" s="83"/>
      <c r="G307" s="55">
        <f>C307*E307</f>
        <v>0</v>
      </c>
    </row>
    <row r="308" spans="1:8">
      <c r="A308" s="97"/>
      <c r="B308" s="4"/>
      <c r="C308" s="43"/>
      <c r="D308" s="99"/>
      <c r="E308" s="224"/>
      <c r="F308" s="83"/>
      <c r="G308" s="81"/>
    </row>
    <row r="309" spans="1:8" ht="141" customHeight="1">
      <c r="A309" s="97">
        <v>4</v>
      </c>
      <c r="B309" s="4" t="s">
        <v>389</v>
      </c>
      <c r="C309" s="43">
        <v>59</v>
      </c>
      <c r="D309" s="99" t="s">
        <v>69</v>
      </c>
      <c r="E309" s="224"/>
      <c r="F309" s="83"/>
      <c r="G309" s="55">
        <f>C309*E309</f>
        <v>0</v>
      </c>
    </row>
    <row r="310" spans="1:8">
      <c r="A310" s="97"/>
      <c r="B310" s="92"/>
      <c r="C310" s="43"/>
      <c r="D310" s="99"/>
      <c r="E310" s="224"/>
      <c r="F310" s="83"/>
      <c r="G310" s="81"/>
    </row>
    <row r="311" spans="1:8" ht="183" customHeight="1">
      <c r="A311" s="97">
        <v>5</v>
      </c>
      <c r="B311" s="4" t="s">
        <v>332</v>
      </c>
      <c r="C311" s="43">
        <v>195</v>
      </c>
      <c r="D311" s="99" t="s">
        <v>69</v>
      </c>
      <c r="E311" s="224"/>
      <c r="F311" s="83"/>
      <c r="G311" s="55">
        <f>C311*E311</f>
        <v>0</v>
      </c>
    </row>
    <row r="312" spans="1:8">
      <c r="A312" s="97"/>
      <c r="B312" s="92"/>
      <c r="C312" s="43"/>
      <c r="D312" s="99"/>
      <c r="E312" s="224"/>
      <c r="F312" s="83"/>
      <c r="G312" s="81"/>
    </row>
    <row r="313" spans="1:8" s="219" customFormat="1" ht="183" customHeight="1">
      <c r="A313" s="97">
        <v>6</v>
      </c>
      <c r="B313" s="4" t="s">
        <v>394</v>
      </c>
      <c r="C313" s="43">
        <v>310</v>
      </c>
      <c r="D313" s="99" t="s">
        <v>69</v>
      </c>
      <c r="E313" s="224"/>
      <c r="F313" s="83"/>
      <c r="G313" s="55">
        <f>C313*E313</f>
        <v>0</v>
      </c>
      <c r="H313" s="227"/>
    </row>
    <row r="314" spans="1:8" s="219" customFormat="1">
      <c r="A314" s="97"/>
      <c r="B314" s="92"/>
      <c r="C314" s="43"/>
      <c r="D314" s="99"/>
      <c r="E314" s="224"/>
      <c r="F314" s="83"/>
      <c r="G314" s="81"/>
      <c r="H314" s="227"/>
    </row>
    <row r="315" spans="1:8" ht="93" customHeight="1">
      <c r="A315" s="97">
        <v>7</v>
      </c>
      <c r="B315" s="4" t="s">
        <v>388</v>
      </c>
      <c r="C315" s="43">
        <v>106</v>
      </c>
      <c r="D315" s="99" t="s">
        <v>69</v>
      </c>
      <c r="E315" s="224"/>
      <c r="F315" s="83"/>
      <c r="G315" s="55">
        <f>C315*E315</f>
        <v>0</v>
      </c>
    </row>
    <row r="316" spans="1:8">
      <c r="A316" s="97"/>
      <c r="B316" s="4"/>
      <c r="C316" s="43"/>
      <c r="D316" s="99"/>
      <c r="E316" s="224"/>
      <c r="F316" s="83"/>
      <c r="G316" s="81"/>
    </row>
    <row r="317" spans="1:8" ht="127.5">
      <c r="A317" s="97">
        <v>8</v>
      </c>
      <c r="B317" s="4" t="s">
        <v>209</v>
      </c>
      <c r="C317" s="43">
        <v>21</v>
      </c>
      <c r="D317" s="99" t="s">
        <v>69</v>
      </c>
      <c r="E317" s="224"/>
      <c r="F317" s="83"/>
      <c r="G317" s="55">
        <f>C317*E317</f>
        <v>0</v>
      </c>
    </row>
    <row r="318" spans="1:8">
      <c r="A318" s="97"/>
      <c r="B318" s="92"/>
      <c r="C318" s="43"/>
      <c r="D318" s="99"/>
      <c r="E318" s="224"/>
      <c r="F318" s="83"/>
      <c r="G318" s="81"/>
    </row>
    <row r="319" spans="1:8" ht="165.75">
      <c r="A319" s="85">
        <v>9</v>
      </c>
      <c r="B319" s="92" t="s">
        <v>404</v>
      </c>
      <c r="C319" s="81">
        <v>1</v>
      </c>
      <c r="D319" s="15" t="s">
        <v>57</v>
      </c>
      <c r="E319" s="224"/>
      <c r="F319" s="83"/>
      <c r="G319" s="55">
        <f>C319*E319</f>
        <v>0</v>
      </c>
    </row>
    <row r="320" spans="1:8">
      <c r="A320" s="97"/>
      <c r="B320" s="92"/>
      <c r="C320" s="43"/>
      <c r="D320" s="99"/>
      <c r="E320" s="224"/>
      <c r="F320" s="83"/>
      <c r="G320" s="81"/>
    </row>
    <row r="321" spans="1:9" ht="81" customHeight="1">
      <c r="A321" s="97">
        <v>10</v>
      </c>
      <c r="B321" s="91" t="s">
        <v>405</v>
      </c>
      <c r="C321" s="43"/>
      <c r="D321" s="99"/>
      <c r="E321" s="224"/>
      <c r="F321" s="83"/>
      <c r="G321" s="81"/>
    </row>
    <row r="322" spans="1:9" s="219" customFormat="1">
      <c r="A322" s="100" t="s">
        <v>215</v>
      </c>
      <c r="B322" s="275" t="s">
        <v>334</v>
      </c>
      <c r="C322" s="43">
        <v>57</v>
      </c>
      <c r="D322" s="99" t="s">
        <v>93</v>
      </c>
      <c r="E322" s="224"/>
      <c r="F322" s="83"/>
      <c r="G322" s="55">
        <f t="shared" ref="G322" si="1">C322*E322</f>
        <v>0</v>
      </c>
      <c r="H322" s="227"/>
    </row>
    <row r="323" spans="1:9">
      <c r="A323" s="100" t="s">
        <v>216</v>
      </c>
      <c r="B323" s="275" t="s">
        <v>333</v>
      </c>
      <c r="C323" s="43">
        <v>104</v>
      </c>
      <c r="D323" s="99" t="s">
        <v>93</v>
      </c>
      <c r="E323" s="224"/>
      <c r="F323" s="83"/>
      <c r="G323" s="55">
        <f t="shared" ref="G323" si="2">C323*E323</f>
        <v>0</v>
      </c>
      <c r="I323" s="219"/>
    </row>
    <row r="324" spans="1:9">
      <c r="A324" s="97"/>
      <c r="B324" s="92"/>
      <c r="C324" s="43"/>
      <c r="D324" s="99"/>
      <c r="E324" s="224"/>
      <c r="F324" s="83"/>
      <c r="G324" s="81"/>
    </row>
    <row r="325" spans="1:9" ht="89.25">
      <c r="A325" s="97">
        <v>11</v>
      </c>
      <c r="B325" s="91" t="s">
        <v>94</v>
      </c>
      <c r="C325" s="43">
        <v>1</v>
      </c>
      <c r="D325" s="99" t="s">
        <v>57</v>
      </c>
      <c r="E325" s="224"/>
      <c r="F325" s="83"/>
      <c r="G325" s="55">
        <f>C325*E325</f>
        <v>0</v>
      </c>
    </row>
    <row r="326" spans="1:9">
      <c r="A326" s="97"/>
      <c r="B326" s="91"/>
      <c r="C326" s="43"/>
      <c r="D326" s="99"/>
      <c r="E326" s="224"/>
      <c r="F326" s="83"/>
      <c r="G326" s="81"/>
    </row>
    <row r="327" spans="1:9" ht="51">
      <c r="A327" s="85">
        <v>12</v>
      </c>
      <c r="B327" s="78" t="s">
        <v>95</v>
      </c>
      <c r="C327" s="228">
        <v>5</v>
      </c>
      <c r="D327" s="64" t="s">
        <v>67</v>
      </c>
      <c r="E327" s="55">
        <f>SUM(G299:G326)</f>
        <v>0</v>
      </c>
      <c r="F327" s="65"/>
      <c r="G327" s="55">
        <f>E327*C327/100</f>
        <v>0</v>
      </c>
    </row>
    <row r="328" spans="1:9">
      <c r="A328" s="85"/>
      <c r="B328" s="17"/>
      <c r="C328" s="81"/>
      <c r="D328" s="15"/>
      <c r="F328" s="83"/>
      <c r="G328" s="81"/>
    </row>
    <row r="329" spans="1:9">
      <c r="A329" s="85"/>
      <c r="B329" s="17"/>
      <c r="C329" s="81"/>
      <c r="D329" s="15"/>
      <c r="F329" s="83"/>
      <c r="G329" s="81"/>
    </row>
    <row r="330" spans="1:9" ht="18">
      <c r="A330" s="68"/>
      <c r="B330" s="69" t="s">
        <v>96</v>
      </c>
      <c r="C330" s="70"/>
      <c r="D330" s="70"/>
      <c r="E330" s="71"/>
      <c r="F330" s="281">
        <f>SUM(G299:G329)</f>
        <v>0</v>
      </c>
      <c r="G330" s="281"/>
    </row>
    <row r="331" spans="1:9">
      <c r="A331" s="22"/>
      <c r="B331" s="96"/>
      <c r="C331" s="24"/>
      <c r="D331" s="25"/>
      <c r="F331" s="83"/>
      <c r="G331" s="81"/>
    </row>
    <row r="332" spans="1:9">
      <c r="A332" s="22"/>
      <c r="B332" s="96"/>
      <c r="C332" s="24"/>
      <c r="D332" s="25"/>
      <c r="F332" s="83"/>
      <c r="G332" s="81"/>
    </row>
    <row r="333" spans="1:9">
      <c r="A333" s="14"/>
      <c r="B333" s="96"/>
      <c r="C333" s="14"/>
      <c r="D333" s="14"/>
      <c r="F333" s="83"/>
      <c r="G333" s="81"/>
    </row>
    <row r="334" spans="1:9">
      <c r="A334" s="14"/>
      <c r="B334" s="56" t="s">
        <v>97</v>
      </c>
      <c r="C334" s="14"/>
      <c r="D334" s="14"/>
      <c r="F334" s="83"/>
      <c r="G334" s="81"/>
    </row>
    <row r="335" spans="1:9">
      <c r="A335" s="14"/>
      <c r="C335" s="14"/>
      <c r="D335" s="14"/>
      <c r="F335" s="83"/>
      <c r="G335" s="81"/>
    </row>
    <row r="336" spans="1:9">
      <c r="A336" s="12"/>
      <c r="B336" s="31" t="s">
        <v>98</v>
      </c>
      <c r="C336" s="14"/>
      <c r="D336" s="15"/>
      <c r="F336" s="83"/>
      <c r="G336" s="81"/>
    </row>
    <row r="337" spans="1:9">
      <c r="A337" s="12"/>
      <c r="B337" s="13"/>
      <c r="C337" s="14"/>
      <c r="D337" s="15"/>
      <c r="F337" s="83"/>
      <c r="G337" s="86"/>
    </row>
    <row r="338" spans="1:9" ht="382.5">
      <c r="A338" s="18"/>
      <c r="B338" s="245" t="s">
        <v>247</v>
      </c>
      <c r="C338" s="18"/>
      <c r="D338" s="18"/>
      <c r="E338" s="103"/>
      <c r="F338" s="18"/>
      <c r="G338" s="18"/>
    </row>
    <row r="339" spans="1:9">
      <c r="A339" s="12"/>
      <c r="B339" s="13"/>
      <c r="C339" s="14"/>
      <c r="D339" s="15"/>
      <c r="F339" s="83"/>
      <c r="G339" s="86"/>
    </row>
    <row r="340" spans="1:9" ht="153">
      <c r="A340" s="85">
        <v>1</v>
      </c>
      <c r="B340" s="92" t="s">
        <v>229</v>
      </c>
      <c r="C340" s="81">
        <v>22</v>
      </c>
      <c r="D340" s="15" t="s">
        <v>69</v>
      </c>
      <c r="E340" s="224"/>
      <c r="F340" s="83"/>
      <c r="G340" s="55">
        <f>C340*E340</f>
        <v>0</v>
      </c>
      <c r="I340" s="219"/>
    </row>
    <row r="341" spans="1:9">
      <c r="A341" s="85"/>
      <c r="B341" s="92"/>
      <c r="C341" s="81"/>
      <c r="D341" s="15"/>
      <c r="E341" s="224"/>
      <c r="F341" s="83"/>
      <c r="G341" s="81"/>
    </row>
    <row r="342" spans="1:9" ht="144" customHeight="1">
      <c r="A342" s="85">
        <v>2</v>
      </c>
      <c r="B342" s="6" t="s">
        <v>261</v>
      </c>
      <c r="C342" s="81">
        <v>344</v>
      </c>
      <c r="D342" s="15" t="s">
        <v>69</v>
      </c>
      <c r="E342" s="224"/>
      <c r="F342" s="83"/>
      <c r="G342" s="55">
        <f>C342*E342</f>
        <v>0</v>
      </c>
      <c r="I342" s="219"/>
    </row>
    <row r="343" spans="1:9">
      <c r="A343" s="85"/>
      <c r="B343" s="92"/>
      <c r="C343" s="81"/>
      <c r="D343" s="15"/>
      <c r="E343" s="224"/>
      <c r="F343" s="83"/>
      <c r="G343" s="86"/>
      <c r="I343" s="219"/>
    </row>
    <row r="344" spans="1:9" s="219" customFormat="1" ht="296.25" customHeight="1">
      <c r="A344" s="97">
        <v>3</v>
      </c>
      <c r="B344" s="4" t="s">
        <v>406</v>
      </c>
      <c r="C344" s="43">
        <v>101</v>
      </c>
      <c r="D344" s="99" t="s">
        <v>69</v>
      </c>
      <c r="E344" s="224"/>
      <c r="F344" s="83"/>
      <c r="G344" s="55">
        <f>C344*E344</f>
        <v>0</v>
      </c>
      <c r="H344" s="227"/>
    </row>
    <row r="345" spans="1:9" s="219" customFormat="1">
      <c r="A345" s="97"/>
      <c r="B345" s="92"/>
      <c r="C345" s="43"/>
      <c r="D345" s="99"/>
      <c r="E345" s="224"/>
      <c r="F345" s="83"/>
      <c r="G345" s="81"/>
      <c r="H345" s="227"/>
    </row>
    <row r="346" spans="1:9" ht="51">
      <c r="A346" s="85">
        <v>4</v>
      </c>
      <c r="B346" s="78" t="s">
        <v>99</v>
      </c>
      <c r="C346" s="228">
        <v>5</v>
      </c>
      <c r="D346" s="64" t="s">
        <v>67</v>
      </c>
      <c r="E346" s="55">
        <f>SUM(G336:G345)</f>
        <v>0</v>
      </c>
      <c r="F346" s="65"/>
      <c r="G346" s="55">
        <f>E346*C346/100</f>
        <v>0</v>
      </c>
    </row>
    <row r="347" spans="1:9">
      <c r="A347" s="85"/>
      <c r="B347" s="17"/>
      <c r="C347" s="81"/>
      <c r="D347" s="15"/>
      <c r="F347" s="83"/>
      <c r="G347" s="81"/>
    </row>
    <row r="349" spans="1:9" ht="18">
      <c r="A349" s="68"/>
      <c r="B349" s="69" t="s">
        <v>100</v>
      </c>
      <c r="C349" s="70"/>
      <c r="D349" s="70"/>
      <c r="E349" s="71"/>
      <c r="F349" s="281">
        <f>SUM(G336:G348)</f>
        <v>0</v>
      </c>
      <c r="G349" s="281"/>
    </row>
    <row r="353" spans="1:8">
      <c r="A353" s="12"/>
      <c r="B353" s="31" t="s">
        <v>101</v>
      </c>
      <c r="C353" s="14"/>
      <c r="D353" s="14"/>
    </row>
    <row r="354" spans="1:8">
      <c r="A354" s="12"/>
      <c r="B354" s="13"/>
      <c r="C354" s="14"/>
      <c r="D354" s="14"/>
    </row>
    <row r="355" spans="1:8" ht="30" customHeight="1">
      <c r="A355" s="18"/>
      <c r="B355" s="246" t="s">
        <v>102</v>
      </c>
      <c r="C355" s="18"/>
      <c r="D355" s="18"/>
      <c r="E355" s="103"/>
      <c r="F355" s="18"/>
      <c r="G355" s="18"/>
    </row>
    <row r="356" spans="1:8">
      <c r="A356" s="18"/>
      <c r="B356" s="106"/>
      <c r="C356" s="18"/>
      <c r="D356" s="18"/>
      <c r="E356" s="103"/>
      <c r="F356" s="18"/>
      <c r="G356" s="18"/>
    </row>
    <row r="357" spans="1:8" ht="38.25">
      <c r="A357" s="97">
        <v>1</v>
      </c>
      <c r="B357" s="92" t="s">
        <v>407</v>
      </c>
      <c r="C357" s="43">
        <v>185</v>
      </c>
      <c r="D357" s="99" t="s">
        <v>69</v>
      </c>
      <c r="E357" s="224"/>
      <c r="F357" s="83"/>
      <c r="G357" s="55">
        <f>C357*E357</f>
        <v>0</v>
      </c>
    </row>
    <row r="358" spans="1:8">
      <c r="A358" s="97"/>
      <c r="B358" s="92"/>
      <c r="C358" s="43"/>
      <c r="D358" s="99"/>
      <c r="E358" s="224"/>
      <c r="F358" s="83"/>
      <c r="G358" s="81"/>
    </row>
    <row r="359" spans="1:8" ht="89.25">
      <c r="A359" s="97">
        <v>2</v>
      </c>
      <c r="B359" s="92" t="s">
        <v>345</v>
      </c>
      <c r="C359" s="81">
        <v>60</v>
      </c>
      <c r="D359" s="15" t="s">
        <v>82</v>
      </c>
      <c r="E359" s="224"/>
      <c r="F359" s="83"/>
      <c r="G359" s="55">
        <f t="shared" ref="G359" si="3">C359*E359</f>
        <v>0</v>
      </c>
    </row>
    <row r="360" spans="1:8">
      <c r="A360" s="97"/>
      <c r="B360" s="92"/>
      <c r="C360" s="43"/>
      <c r="D360" s="99"/>
      <c r="E360" s="224"/>
      <c r="F360" s="83"/>
      <c r="G360" s="81"/>
    </row>
    <row r="361" spans="1:8" s="219" customFormat="1" ht="178.5">
      <c r="A361" s="107">
        <v>3</v>
      </c>
      <c r="B361" s="108" t="s">
        <v>348</v>
      </c>
      <c r="C361" s="109">
        <v>12</v>
      </c>
      <c r="D361" s="36" t="s">
        <v>69</v>
      </c>
      <c r="E361" s="224"/>
      <c r="F361" s="102"/>
      <c r="G361" s="55">
        <f>C361*E361</f>
        <v>0</v>
      </c>
      <c r="H361" s="227"/>
    </row>
    <row r="362" spans="1:8" s="219" customFormat="1">
      <c r="A362" s="107"/>
      <c r="B362" s="108"/>
      <c r="C362" s="109"/>
      <c r="D362" s="36"/>
      <c r="E362" s="224"/>
      <c r="F362" s="102"/>
      <c r="G362" s="102"/>
      <c r="H362" s="227"/>
    </row>
    <row r="363" spans="1:8" s="219" customFormat="1" ht="89.25">
      <c r="A363" s="107">
        <v>4</v>
      </c>
      <c r="B363" s="108" t="s">
        <v>349</v>
      </c>
      <c r="C363" s="109">
        <v>10</v>
      </c>
      <c r="D363" s="36" t="s">
        <v>69</v>
      </c>
      <c r="E363" s="224"/>
      <c r="F363" s="102"/>
      <c r="G363" s="55">
        <f>C363*E363</f>
        <v>0</v>
      </c>
      <c r="H363" s="227"/>
    </row>
    <row r="364" spans="1:8" s="219" customFormat="1">
      <c r="A364" s="107"/>
      <c r="B364" s="108"/>
      <c r="C364" s="109"/>
      <c r="D364" s="36"/>
      <c r="E364" s="224"/>
      <c r="F364" s="102"/>
      <c r="G364" s="102"/>
      <c r="H364" s="227"/>
    </row>
    <row r="365" spans="1:8" s="219" customFormat="1" ht="63.75">
      <c r="A365" s="107">
        <v>5</v>
      </c>
      <c r="B365" s="108" t="s">
        <v>413</v>
      </c>
      <c r="C365" s="109">
        <v>30</v>
      </c>
      <c r="D365" s="36" t="s">
        <v>69</v>
      </c>
      <c r="E365" s="224"/>
      <c r="F365" s="102"/>
      <c r="G365" s="55">
        <f>C365*E365</f>
        <v>0</v>
      </c>
      <c r="H365" s="227"/>
    </row>
    <row r="366" spans="1:8" s="219" customFormat="1">
      <c r="A366" s="107"/>
      <c r="B366" s="108"/>
      <c r="C366" s="109"/>
      <c r="D366" s="36"/>
      <c r="E366" s="224"/>
      <c r="F366" s="102"/>
      <c r="G366" s="102"/>
      <c r="H366" s="227"/>
    </row>
    <row r="367" spans="1:8" ht="105" customHeight="1">
      <c r="A367" s="107">
        <v>6</v>
      </c>
      <c r="B367" s="108" t="s">
        <v>248</v>
      </c>
      <c r="C367" s="109">
        <v>70</v>
      </c>
      <c r="D367" s="36" t="s">
        <v>69</v>
      </c>
      <c r="E367" s="224"/>
      <c r="G367" s="55">
        <f>C367*E367</f>
        <v>0</v>
      </c>
    </row>
    <row r="368" spans="1:8">
      <c r="A368" s="107"/>
      <c r="B368" s="108"/>
      <c r="C368" s="109"/>
      <c r="D368" s="36"/>
      <c r="E368" s="224"/>
    </row>
    <row r="369" spans="1:8" s="219" customFormat="1" ht="127.5">
      <c r="A369" s="107">
        <v>7</v>
      </c>
      <c r="B369" s="108" t="s">
        <v>346</v>
      </c>
      <c r="C369" s="109">
        <v>410</v>
      </c>
      <c r="D369" s="36" t="s">
        <v>69</v>
      </c>
      <c r="E369" s="224"/>
      <c r="F369" s="102"/>
      <c r="G369" s="55">
        <f>C369*E369</f>
        <v>0</v>
      </c>
      <c r="H369" s="227"/>
    </row>
    <row r="370" spans="1:8" s="219" customFormat="1">
      <c r="A370" s="107"/>
      <c r="B370" s="108"/>
      <c r="C370" s="109"/>
      <c r="D370" s="36"/>
      <c r="E370" s="224"/>
      <c r="F370" s="102"/>
      <c r="G370" s="102"/>
      <c r="H370" s="227"/>
    </row>
    <row r="371" spans="1:8" ht="63.75">
      <c r="A371" s="107">
        <v>8</v>
      </c>
      <c r="B371" s="8" t="s">
        <v>249</v>
      </c>
      <c r="C371" s="109">
        <v>1</v>
      </c>
      <c r="D371" s="36" t="s">
        <v>57</v>
      </c>
      <c r="E371" s="224"/>
      <c r="G371" s="55">
        <f>C371*E371</f>
        <v>0</v>
      </c>
      <c r="H371" s="229"/>
    </row>
    <row r="372" spans="1:8">
      <c r="A372" s="107"/>
      <c r="B372" s="8"/>
      <c r="C372" s="109"/>
      <c r="D372" s="36"/>
      <c r="E372" s="224"/>
    </row>
    <row r="373" spans="1:8" ht="63.75">
      <c r="A373" s="107">
        <v>9</v>
      </c>
      <c r="B373" s="276" t="s">
        <v>347</v>
      </c>
      <c r="C373" s="109">
        <v>24</v>
      </c>
      <c r="D373" s="36" t="s">
        <v>64</v>
      </c>
      <c r="E373" s="224"/>
      <c r="G373" s="55">
        <f>C373*E373</f>
        <v>0</v>
      </c>
    </row>
    <row r="374" spans="1:8">
      <c r="A374" s="107"/>
      <c r="B374" s="8"/>
      <c r="C374" s="109"/>
      <c r="D374" s="36"/>
      <c r="E374" s="224"/>
    </row>
    <row r="375" spans="1:8" ht="51">
      <c r="A375" s="85">
        <v>10</v>
      </c>
      <c r="B375" s="78" t="s">
        <v>103</v>
      </c>
      <c r="C375" s="228">
        <v>5</v>
      </c>
      <c r="D375" s="64" t="s">
        <v>67</v>
      </c>
      <c r="E375" s="55">
        <f>SUM(G353:G374)</f>
        <v>0</v>
      </c>
      <c r="F375" s="65"/>
      <c r="G375" s="55">
        <f>E375*C375/100</f>
        <v>0</v>
      </c>
    </row>
    <row r="376" spans="1:8">
      <c r="A376" s="85"/>
      <c r="B376" s="17"/>
      <c r="C376" s="81"/>
      <c r="D376" s="15"/>
      <c r="F376" s="83"/>
      <c r="G376" s="81"/>
    </row>
    <row r="377" spans="1:8">
      <c r="A377" s="107"/>
      <c r="B377" s="110"/>
      <c r="C377" s="109"/>
      <c r="D377" s="36"/>
    </row>
    <row r="378" spans="1:8" ht="18">
      <c r="A378" s="68"/>
      <c r="B378" s="69" t="s">
        <v>104</v>
      </c>
      <c r="C378" s="70"/>
      <c r="D378" s="70"/>
      <c r="E378" s="71"/>
      <c r="F378" s="281">
        <f>SUM(G353:G377)</f>
        <v>0</v>
      </c>
      <c r="G378" s="281"/>
    </row>
    <row r="379" spans="1:8">
      <c r="A379" s="107"/>
      <c r="B379" s="110"/>
      <c r="C379" s="109"/>
      <c r="D379" s="36"/>
    </row>
    <row r="380" spans="1:8">
      <c r="A380" s="107"/>
      <c r="B380" s="110"/>
      <c r="C380" s="109"/>
      <c r="D380" s="36"/>
    </row>
    <row r="381" spans="1:8">
      <c r="A381" s="107"/>
      <c r="B381" s="110"/>
      <c r="C381" s="109"/>
      <c r="D381" s="36"/>
    </row>
    <row r="382" spans="1:8">
      <c r="A382" s="12"/>
      <c r="B382" s="31" t="s">
        <v>105</v>
      </c>
      <c r="C382" s="14"/>
      <c r="D382" s="14"/>
      <c r="F382" s="14"/>
      <c r="G382" s="81"/>
    </row>
    <row r="383" spans="1:8">
      <c r="A383" s="12"/>
      <c r="B383" s="13"/>
      <c r="C383" s="14"/>
      <c r="D383" s="14"/>
      <c r="F383" s="14"/>
      <c r="G383" s="14"/>
    </row>
    <row r="384" spans="1:8" ht="165.75">
      <c r="A384" s="72"/>
      <c r="B384" s="244" t="s">
        <v>250</v>
      </c>
      <c r="C384" s="73"/>
      <c r="D384" s="74"/>
      <c r="E384" s="75"/>
      <c r="F384" s="73"/>
      <c r="G384" s="76"/>
    </row>
    <row r="385" spans="1:8">
      <c r="A385" s="72"/>
      <c r="B385" s="95"/>
      <c r="C385" s="73"/>
      <c r="D385" s="74"/>
      <c r="E385" s="75"/>
      <c r="F385" s="73"/>
      <c r="G385" s="76"/>
    </row>
    <row r="386" spans="1:8" ht="105.75" customHeight="1">
      <c r="A386" s="85">
        <v>1</v>
      </c>
      <c r="B386" s="4" t="s">
        <v>392</v>
      </c>
      <c r="C386" s="81">
        <v>105</v>
      </c>
      <c r="D386" s="14" t="s">
        <v>69</v>
      </c>
      <c r="E386" s="224"/>
      <c r="F386" s="111"/>
      <c r="G386" s="55">
        <f>C386*E386</f>
        <v>0</v>
      </c>
    </row>
    <row r="387" spans="1:8">
      <c r="A387" s="85"/>
      <c r="B387" s="92"/>
      <c r="C387" s="81"/>
      <c r="D387" s="14"/>
      <c r="E387" s="224"/>
      <c r="F387" s="111"/>
      <c r="G387" s="81"/>
    </row>
    <row r="388" spans="1:8" ht="267.75">
      <c r="A388" s="85">
        <v>2</v>
      </c>
      <c r="B388" s="92" t="s">
        <v>408</v>
      </c>
      <c r="C388" s="81"/>
      <c r="D388" s="14"/>
      <c r="E388" s="224"/>
      <c r="F388" s="111"/>
      <c r="G388" s="55"/>
    </row>
    <row r="389" spans="1:8" s="242" customFormat="1">
      <c r="A389" s="235"/>
      <c r="B389" s="236" t="s">
        <v>224</v>
      </c>
      <c r="C389" s="81">
        <v>195</v>
      </c>
      <c r="D389" s="14" t="s">
        <v>69</v>
      </c>
      <c r="E389" s="224"/>
      <c r="F389" s="111"/>
      <c r="G389" s="55">
        <f>C389*E389</f>
        <v>0</v>
      </c>
      <c r="H389" s="241"/>
    </row>
    <row r="390" spans="1:8" s="242" customFormat="1">
      <c r="A390" s="235"/>
      <c r="B390" s="236" t="s">
        <v>225</v>
      </c>
      <c r="C390" s="81">
        <v>58</v>
      </c>
      <c r="D390" s="14" t="s">
        <v>70</v>
      </c>
      <c r="E390" s="224"/>
      <c r="F390" s="240"/>
      <c r="G390" s="55">
        <f>C390*E390</f>
        <v>0</v>
      </c>
      <c r="H390" s="241"/>
    </row>
    <row r="391" spans="1:8">
      <c r="A391" s="85"/>
      <c r="B391" s="92"/>
      <c r="C391" s="81"/>
      <c r="D391" s="14"/>
      <c r="E391" s="224"/>
      <c r="F391" s="111"/>
      <c r="G391" s="81"/>
    </row>
    <row r="392" spans="1:8" s="219" customFormat="1" ht="89.25">
      <c r="A392" s="85">
        <v>3</v>
      </c>
      <c r="B392" s="4" t="s">
        <v>393</v>
      </c>
      <c r="C392" s="81">
        <v>310</v>
      </c>
      <c r="D392" s="14" t="s">
        <v>69</v>
      </c>
      <c r="E392" s="224"/>
      <c r="F392" s="111"/>
      <c r="G392" s="55">
        <f>C392*E392</f>
        <v>0</v>
      </c>
      <c r="H392" s="227"/>
    </row>
    <row r="393" spans="1:8" s="219" customFormat="1">
      <c r="A393" s="85"/>
      <c r="B393" s="92"/>
      <c r="C393" s="81"/>
      <c r="D393" s="14"/>
      <c r="E393" s="224"/>
      <c r="F393" s="111"/>
      <c r="G393" s="81"/>
      <c r="H393" s="227"/>
    </row>
    <row r="394" spans="1:8" ht="38.25">
      <c r="A394" s="85">
        <v>4</v>
      </c>
      <c r="B394" s="92" t="s">
        <v>106</v>
      </c>
      <c r="C394" s="81">
        <v>47</v>
      </c>
      <c r="D394" s="14" t="s">
        <v>70</v>
      </c>
      <c r="E394" s="224"/>
      <c r="F394" s="111"/>
      <c r="G394" s="55">
        <f>C394*E394</f>
        <v>0</v>
      </c>
    </row>
    <row r="395" spans="1:8">
      <c r="A395" s="85"/>
      <c r="B395" s="92"/>
      <c r="C395" s="81"/>
      <c r="D395" s="14"/>
      <c r="E395" s="224"/>
      <c r="F395" s="111"/>
      <c r="G395" s="81"/>
    </row>
    <row r="396" spans="1:8" ht="127.5">
      <c r="A396" s="85">
        <v>5</v>
      </c>
      <c r="B396" s="92" t="s">
        <v>362</v>
      </c>
      <c r="C396" s="81">
        <v>19.2</v>
      </c>
      <c r="D396" s="14" t="s">
        <v>70</v>
      </c>
      <c r="E396" s="224"/>
      <c r="G396" s="55">
        <f>C396*E396</f>
        <v>0</v>
      </c>
    </row>
    <row r="397" spans="1:8">
      <c r="A397" s="85"/>
      <c r="B397" s="92"/>
      <c r="C397" s="81"/>
      <c r="D397" s="14"/>
      <c r="E397" s="224"/>
    </row>
    <row r="398" spans="1:8" ht="63.75">
      <c r="A398" s="85">
        <v>6</v>
      </c>
      <c r="B398" s="92" t="s">
        <v>351</v>
      </c>
      <c r="C398" s="81">
        <v>70</v>
      </c>
      <c r="D398" s="14" t="s">
        <v>70</v>
      </c>
      <c r="E398" s="224"/>
      <c r="G398" s="55">
        <f>C398*E398</f>
        <v>0</v>
      </c>
    </row>
    <row r="399" spans="1:8">
      <c r="A399" s="85"/>
      <c r="B399" s="92"/>
      <c r="C399" s="81"/>
      <c r="D399" s="14"/>
      <c r="E399" s="224"/>
    </row>
    <row r="400" spans="1:8" ht="89.25">
      <c r="A400" s="85">
        <v>7</v>
      </c>
      <c r="B400" s="92" t="s">
        <v>357</v>
      </c>
      <c r="C400" s="81"/>
      <c r="D400" s="238"/>
      <c r="E400" s="239"/>
      <c r="F400" s="240"/>
      <c r="G400" s="237"/>
    </row>
    <row r="401" spans="1:8" s="242" customFormat="1">
      <c r="A401" s="235"/>
      <c r="B401" s="236" t="s">
        <v>353</v>
      </c>
      <c r="C401" s="81">
        <v>11</v>
      </c>
      <c r="D401" s="14" t="s">
        <v>70</v>
      </c>
      <c r="E401" s="224"/>
      <c r="F401" s="102"/>
      <c r="G401" s="55">
        <f>C401*E401</f>
        <v>0</v>
      </c>
      <c r="H401" s="241"/>
    </row>
    <row r="402" spans="1:8" s="242" customFormat="1">
      <c r="A402" s="235"/>
      <c r="B402" s="236" t="s">
        <v>354</v>
      </c>
      <c r="C402" s="81">
        <v>15</v>
      </c>
      <c r="D402" s="14" t="s">
        <v>70</v>
      </c>
      <c r="E402" s="224"/>
      <c r="F402" s="102"/>
      <c r="G402" s="55">
        <f>C402*E402</f>
        <v>0</v>
      </c>
      <c r="H402" s="241"/>
    </row>
    <row r="403" spans="1:8">
      <c r="A403" s="85"/>
      <c r="B403" s="92"/>
      <c r="C403" s="81"/>
      <c r="D403" s="14"/>
      <c r="E403" s="224"/>
    </row>
    <row r="404" spans="1:8" ht="154.5" customHeight="1">
      <c r="A404" s="85">
        <v>8</v>
      </c>
      <c r="B404" s="92" t="s">
        <v>355</v>
      </c>
      <c r="C404" s="81"/>
      <c r="D404" s="14"/>
      <c r="E404" s="224"/>
      <c r="G404" s="55"/>
    </row>
    <row r="405" spans="1:8" s="242" customFormat="1">
      <c r="A405" s="235"/>
      <c r="B405" s="236" t="s">
        <v>352</v>
      </c>
      <c r="C405" s="81">
        <v>5</v>
      </c>
      <c r="D405" s="14" t="s">
        <v>64</v>
      </c>
      <c r="E405" s="224"/>
      <c r="F405" s="102"/>
      <c r="G405" s="55">
        <f t="shared" ref="G405:G406" si="4">C405*E405</f>
        <v>0</v>
      </c>
      <c r="H405" s="241"/>
    </row>
    <row r="406" spans="1:8" s="242" customFormat="1">
      <c r="A406" s="235"/>
      <c r="B406" s="236" t="s">
        <v>356</v>
      </c>
      <c r="C406" s="81">
        <v>4</v>
      </c>
      <c r="D406" s="14" t="s">
        <v>64</v>
      </c>
      <c r="E406" s="224"/>
      <c r="F406" s="102"/>
      <c r="G406" s="55">
        <f t="shared" si="4"/>
        <v>0</v>
      </c>
      <c r="H406" s="241"/>
    </row>
    <row r="407" spans="1:8">
      <c r="A407" s="85"/>
      <c r="B407" s="92"/>
      <c r="C407" s="81"/>
      <c r="D407" s="14"/>
      <c r="E407" s="224"/>
    </row>
    <row r="408" spans="1:8" ht="140.25">
      <c r="A408" s="85">
        <v>9</v>
      </c>
      <c r="B408" s="92" t="s">
        <v>409</v>
      </c>
      <c r="C408" s="81">
        <v>59</v>
      </c>
      <c r="D408" s="14" t="s">
        <v>70</v>
      </c>
      <c r="E408" s="224"/>
      <c r="G408" s="55">
        <f>C408*E408</f>
        <v>0</v>
      </c>
    </row>
    <row r="409" spans="1:8">
      <c r="A409" s="85"/>
      <c r="B409" s="92"/>
      <c r="C409" s="81"/>
      <c r="D409" s="14"/>
      <c r="E409" s="224"/>
    </row>
    <row r="410" spans="1:8" ht="140.25">
      <c r="A410" s="85">
        <v>10</v>
      </c>
      <c r="B410" s="92" t="s">
        <v>410</v>
      </c>
      <c r="C410" s="81">
        <v>101</v>
      </c>
      <c r="D410" s="14" t="s">
        <v>70</v>
      </c>
      <c r="E410" s="224"/>
      <c r="G410" s="55">
        <f>C410*E410</f>
        <v>0</v>
      </c>
    </row>
    <row r="411" spans="1:8">
      <c r="A411" s="85"/>
      <c r="B411" s="92"/>
      <c r="C411" s="81"/>
      <c r="D411" s="14"/>
      <c r="E411" s="224"/>
    </row>
    <row r="412" spans="1:8" ht="78.75" customHeight="1">
      <c r="A412" s="85">
        <v>11</v>
      </c>
      <c r="B412" s="92" t="s">
        <v>361</v>
      </c>
      <c r="C412" s="81">
        <v>3</v>
      </c>
      <c r="D412" s="14" t="s">
        <v>57</v>
      </c>
      <c r="E412" s="224"/>
      <c r="G412" s="55">
        <f>C412*E412</f>
        <v>0</v>
      </c>
    </row>
    <row r="413" spans="1:8">
      <c r="A413" s="85"/>
      <c r="B413" s="92"/>
      <c r="C413" s="81"/>
      <c r="D413" s="14"/>
      <c r="E413" s="224"/>
    </row>
    <row r="414" spans="1:8" ht="39.75" customHeight="1">
      <c r="A414" s="85">
        <v>12</v>
      </c>
      <c r="B414" s="92" t="s">
        <v>350</v>
      </c>
      <c r="C414" s="81">
        <v>2</v>
      </c>
      <c r="D414" s="14" t="s">
        <v>64</v>
      </c>
      <c r="E414" s="224"/>
      <c r="G414" s="55">
        <f>C414*E414</f>
        <v>0</v>
      </c>
    </row>
    <row r="415" spans="1:8">
      <c r="A415" s="85"/>
      <c r="B415" s="92"/>
      <c r="C415" s="81"/>
      <c r="D415" s="14"/>
      <c r="E415" s="224"/>
    </row>
    <row r="416" spans="1:8" ht="38.25">
      <c r="A416" s="85">
        <v>13</v>
      </c>
      <c r="B416" s="92" t="s">
        <v>220</v>
      </c>
      <c r="C416" s="81">
        <v>2</v>
      </c>
      <c r="D416" s="14" t="s">
        <v>64</v>
      </c>
      <c r="E416" s="224"/>
      <c r="G416" s="55">
        <f>C416*E416</f>
        <v>0</v>
      </c>
    </row>
    <row r="417" spans="1:7">
      <c r="A417" s="85"/>
      <c r="B417" s="92"/>
      <c r="C417" s="81"/>
      <c r="D417" s="14"/>
      <c r="E417" s="224"/>
    </row>
    <row r="418" spans="1:7" ht="38.25">
      <c r="A418" s="85">
        <v>14</v>
      </c>
      <c r="B418" s="92" t="s">
        <v>253</v>
      </c>
      <c r="C418" s="81">
        <v>1</v>
      </c>
      <c r="D418" s="14" t="s">
        <v>57</v>
      </c>
      <c r="E418" s="224"/>
      <c r="G418" s="55">
        <f>C418*E418</f>
        <v>0</v>
      </c>
    </row>
    <row r="419" spans="1:7">
      <c r="A419" s="85"/>
      <c r="B419" s="92"/>
      <c r="C419" s="81"/>
      <c r="D419" s="14"/>
      <c r="E419" s="224"/>
    </row>
    <row r="420" spans="1:7" ht="51">
      <c r="A420" s="85">
        <v>15</v>
      </c>
      <c r="B420" s="78" t="s">
        <v>107</v>
      </c>
      <c r="C420" s="228">
        <v>5</v>
      </c>
      <c r="D420" s="64" t="s">
        <v>67</v>
      </c>
      <c r="E420" s="55">
        <f>SUM(G382:G419)</f>
        <v>0</v>
      </c>
      <c r="F420" s="65"/>
      <c r="G420" s="55">
        <f>E420*C420/100</f>
        <v>0</v>
      </c>
    </row>
    <row r="421" spans="1:7">
      <c r="A421" s="85"/>
      <c r="B421" s="17"/>
      <c r="C421" s="81"/>
      <c r="D421" s="15"/>
      <c r="F421" s="83"/>
      <c r="G421" s="81"/>
    </row>
    <row r="422" spans="1:7">
      <c r="A422" s="85"/>
      <c r="B422" s="94"/>
      <c r="C422" s="81"/>
      <c r="D422" s="14"/>
    </row>
    <row r="423" spans="1:7" ht="18">
      <c r="A423" s="68"/>
      <c r="B423" s="69" t="s">
        <v>108</v>
      </c>
      <c r="C423" s="70"/>
      <c r="D423" s="70"/>
      <c r="E423" s="71"/>
      <c r="F423" s="281">
        <f>SUM(G382:G422)</f>
        <v>0</v>
      </c>
      <c r="G423" s="281"/>
    </row>
    <row r="424" spans="1:7">
      <c r="A424" s="22"/>
      <c r="B424" s="96"/>
      <c r="C424" s="24"/>
      <c r="D424" s="24"/>
    </row>
    <row r="425" spans="1:7">
      <c r="A425" s="22"/>
      <c r="B425" s="96"/>
      <c r="C425" s="24"/>
      <c r="D425" s="24"/>
    </row>
    <row r="426" spans="1:7">
      <c r="A426" s="22"/>
      <c r="B426" s="96"/>
      <c r="C426" s="24"/>
      <c r="D426" s="24"/>
    </row>
    <row r="427" spans="1:7">
      <c r="A427" s="12"/>
      <c r="B427" s="31" t="s">
        <v>109</v>
      </c>
      <c r="C427" s="14"/>
      <c r="D427" s="14"/>
    </row>
    <row r="428" spans="1:7">
      <c r="A428" s="12"/>
      <c r="B428" s="13"/>
      <c r="C428" s="14"/>
      <c r="D428" s="14"/>
    </row>
    <row r="429" spans="1:7" ht="38.25">
      <c r="A429" s="3">
        <v>1</v>
      </c>
      <c r="B429" s="4" t="s">
        <v>110</v>
      </c>
      <c r="C429" s="109">
        <v>40</v>
      </c>
      <c r="D429" s="36" t="s">
        <v>77</v>
      </c>
      <c r="E429" s="224"/>
      <c r="G429" s="55">
        <f>C429*E429</f>
        <v>0</v>
      </c>
    </row>
    <row r="430" spans="1:7">
      <c r="A430" s="85"/>
      <c r="B430" s="82"/>
      <c r="C430" s="81"/>
      <c r="D430" s="14"/>
      <c r="E430" s="224"/>
    </row>
    <row r="431" spans="1:7" ht="51">
      <c r="A431" s="3">
        <v>2</v>
      </c>
      <c r="B431" s="78" t="s">
        <v>358</v>
      </c>
      <c r="C431" s="109">
        <v>1</v>
      </c>
      <c r="D431" s="36" t="s">
        <v>64</v>
      </c>
      <c r="E431" s="224"/>
      <c r="G431" s="55">
        <f>C431*E431</f>
        <v>0</v>
      </c>
    </row>
    <row r="432" spans="1:7">
      <c r="A432" s="3"/>
      <c r="B432" s="5"/>
      <c r="C432" s="109"/>
      <c r="D432" s="36"/>
      <c r="E432" s="224"/>
    </row>
    <row r="433" spans="1:8" ht="191.25">
      <c r="A433" s="3">
        <v>3</v>
      </c>
      <c r="B433" s="78" t="s">
        <v>395</v>
      </c>
      <c r="C433" s="109">
        <v>42</v>
      </c>
      <c r="D433" s="36" t="s">
        <v>70</v>
      </c>
      <c r="E433" s="224"/>
      <c r="G433" s="55">
        <f>C433*E433</f>
        <v>0</v>
      </c>
    </row>
    <row r="434" spans="1:8">
      <c r="A434" s="22"/>
      <c r="B434" s="112"/>
      <c r="C434" s="24"/>
      <c r="D434" s="24"/>
      <c r="E434" s="224"/>
    </row>
    <row r="435" spans="1:8" s="219" customFormat="1" ht="140.25">
      <c r="A435" s="85">
        <v>4</v>
      </c>
      <c r="B435" s="6" t="s">
        <v>398</v>
      </c>
      <c r="C435" s="81"/>
      <c r="D435" s="14"/>
      <c r="E435" s="224"/>
      <c r="F435" s="102"/>
      <c r="G435" s="55"/>
      <c r="H435" s="227"/>
    </row>
    <row r="436" spans="1:8" s="219" customFormat="1">
      <c r="A436" s="3"/>
      <c r="B436" s="7" t="s">
        <v>396</v>
      </c>
      <c r="C436" s="109">
        <v>15</v>
      </c>
      <c r="D436" s="36" t="s">
        <v>70</v>
      </c>
      <c r="E436" s="224"/>
      <c r="F436" s="102"/>
      <c r="G436" s="55">
        <f>C436*E436</f>
        <v>0</v>
      </c>
      <c r="H436" s="227"/>
    </row>
    <row r="437" spans="1:8" s="219" customFormat="1">
      <c r="A437" s="3"/>
      <c r="B437" s="7" t="s">
        <v>397</v>
      </c>
      <c r="C437" s="109">
        <v>24</v>
      </c>
      <c r="D437" s="36" t="s">
        <v>70</v>
      </c>
      <c r="E437" s="224"/>
      <c r="F437" s="102"/>
      <c r="G437" s="55">
        <f>C437*E437</f>
        <v>0</v>
      </c>
      <c r="H437" s="227"/>
    </row>
    <row r="438" spans="1:8" s="219" customFormat="1">
      <c r="A438" s="22"/>
      <c r="B438" s="222"/>
      <c r="C438" s="24"/>
      <c r="D438" s="24"/>
      <c r="E438" s="224"/>
      <c r="F438" s="102"/>
      <c r="G438" s="102"/>
      <c r="H438" s="227"/>
    </row>
    <row r="439" spans="1:8" ht="114.75">
      <c r="A439" s="3">
        <v>5</v>
      </c>
      <c r="B439" s="221" t="s">
        <v>359</v>
      </c>
      <c r="C439" s="109">
        <v>70</v>
      </c>
      <c r="D439" s="36" t="s">
        <v>69</v>
      </c>
      <c r="E439" s="224"/>
      <c r="G439" s="55">
        <f>C439*E439</f>
        <v>0</v>
      </c>
    </row>
    <row r="440" spans="1:8">
      <c r="A440" s="22"/>
      <c r="B440" s="222"/>
      <c r="C440" s="24"/>
      <c r="D440" s="24"/>
      <c r="E440" s="224"/>
    </row>
    <row r="441" spans="1:8" ht="63.75">
      <c r="A441" s="3">
        <v>6</v>
      </c>
      <c r="B441" s="6" t="s">
        <v>360</v>
      </c>
      <c r="C441" s="109">
        <v>34</v>
      </c>
      <c r="D441" s="36" t="s">
        <v>70</v>
      </c>
      <c r="E441" s="224"/>
      <c r="G441" s="55">
        <f>C441*E441</f>
        <v>0</v>
      </c>
    </row>
    <row r="442" spans="1:8">
      <c r="A442" s="3"/>
      <c r="B442" s="6"/>
      <c r="C442" s="109"/>
      <c r="D442" s="36"/>
      <c r="E442" s="224"/>
    </row>
    <row r="443" spans="1:8" ht="89.25">
      <c r="A443" s="85">
        <v>7</v>
      </c>
      <c r="B443" s="6" t="s">
        <v>411</v>
      </c>
      <c r="C443" s="81">
        <v>36</v>
      </c>
      <c r="D443" s="14" t="s">
        <v>70</v>
      </c>
      <c r="E443" s="224"/>
      <c r="G443" s="55">
        <f>C443*E443</f>
        <v>0</v>
      </c>
    </row>
    <row r="444" spans="1:8">
      <c r="A444" s="22"/>
      <c r="B444" s="222"/>
      <c r="C444" s="24"/>
      <c r="D444" s="24"/>
      <c r="E444" s="224"/>
    </row>
    <row r="445" spans="1:8">
      <c r="A445" s="3"/>
      <c r="B445" s="5"/>
      <c r="C445" s="109"/>
      <c r="D445" s="36"/>
      <c r="E445" s="224"/>
    </row>
    <row r="446" spans="1:8" ht="18.75" thickBot="1">
      <c r="A446" s="113"/>
      <c r="B446" s="114" t="s">
        <v>112</v>
      </c>
      <c r="C446" s="24"/>
      <c r="D446" s="24"/>
      <c r="E446" s="224"/>
    </row>
    <row r="447" spans="1:8" ht="16.5" thickTop="1">
      <c r="A447" s="22"/>
      <c r="B447" s="112"/>
      <c r="C447" s="24"/>
      <c r="D447" s="24"/>
      <c r="E447" s="224"/>
    </row>
    <row r="448" spans="1:8" ht="331.5">
      <c r="A448" s="72"/>
      <c r="B448" s="244" t="s">
        <v>366</v>
      </c>
      <c r="C448" s="73"/>
      <c r="D448" s="74"/>
      <c r="E448" s="226"/>
      <c r="F448" s="73"/>
      <c r="G448" s="76"/>
    </row>
    <row r="449" spans="1:8">
      <c r="A449" s="72"/>
      <c r="B449" s="95"/>
      <c r="C449" s="73"/>
      <c r="D449" s="74"/>
      <c r="E449" s="226"/>
      <c r="F449" s="73"/>
      <c r="G449" s="76"/>
    </row>
    <row r="450" spans="1:8" ht="114.75">
      <c r="A450" s="72"/>
      <c r="B450" s="244" t="s">
        <v>363</v>
      </c>
      <c r="C450" s="73"/>
      <c r="D450" s="74"/>
      <c r="E450" s="226"/>
      <c r="F450" s="73"/>
      <c r="G450" s="76"/>
    </row>
    <row r="451" spans="1:8">
      <c r="A451" s="72"/>
      <c r="B451" s="95"/>
      <c r="C451" s="73"/>
      <c r="D451" s="74"/>
      <c r="E451" s="226"/>
      <c r="F451" s="73"/>
      <c r="G451" s="76"/>
    </row>
    <row r="452" spans="1:8" ht="204">
      <c r="A452" s="72"/>
      <c r="B452" s="244" t="s">
        <v>364</v>
      </c>
      <c r="C452" s="73"/>
      <c r="D452" s="74"/>
      <c r="E452" s="226"/>
      <c r="F452" s="73"/>
      <c r="G452" s="76"/>
    </row>
    <row r="453" spans="1:8">
      <c r="A453" s="72"/>
      <c r="B453" s="95"/>
      <c r="C453" s="73"/>
      <c r="D453" s="74"/>
      <c r="E453" s="226"/>
      <c r="F453" s="73"/>
      <c r="G453" s="76"/>
    </row>
    <row r="454" spans="1:8" s="219" customFormat="1" ht="140.25">
      <c r="A454" s="3">
        <v>8</v>
      </c>
      <c r="B454" s="6" t="s">
        <v>365</v>
      </c>
      <c r="C454" s="109"/>
      <c r="D454" s="36"/>
      <c r="E454" s="224"/>
      <c r="F454" s="102"/>
      <c r="G454" s="102"/>
      <c r="H454" s="227"/>
    </row>
    <row r="455" spans="1:8" s="219" customFormat="1">
      <c r="A455" s="3"/>
      <c r="B455" s="7" t="s">
        <v>264</v>
      </c>
      <c r="C455" s="109">
        <v>22</v>
      </c>
      <c r="D455" s="36" t="s">
        <v>64</v>
      </c>
      <c r="E455" s="224"/>
      <c r="F455" s="102"/>
      <c r="G455" s="55">
        <f>C455*E455</f>
        <v>0</v>
      </c>
      <c r="H455" s="227"/>
    </row>
    <row r="456" spans="1:8" s="219" customFormat="1">
      <c r="A456" s="3"/>
      <c r="B456" s="7" t="s">
        <v>113</v>
      </c>
      <c r="C456" s="109">
        <v>22</v>
      </c>
      <c r="D456" s="36" t="s">
        <v>64</v>
      </c>
      <c r="E456" s="224"/>
      <c r="F456" s="102"/>
      <c r="G456" s="55">
        <f>C456*E456</f>
        <v>0</v>
      </c>
      <c r="H456" s="227"/>
    </row>
    <row r="457" spans="1:8" s="219" customFormat="1">
      <c r="A457" s="3"/>
      <c r="B457" s="5"/>
      <c r="C457" s="109"/>
      <c r="D457" s="36"/>
      <c r="E457" s="224"/>
      <c r="F457" s="102"/>
      <c r="G457" s="102"/>
      <c r="H457" s="227"/>
    </row>
    <row r="458" spans="1:8" s="219" customFormat="1" ht="140.25">
      <c r="A458" s="3">
        <v>9</v>
      </c>
      <c r="B458" s="6" t="s">
        <v>367</v>
      </c>
      <c r="C458" s="109"/>
      <c r="D458" s="36"/>
      <c r="E458" s="224"/>
      <c r="F458" s="102"/>
      <c r="G458" s="102"/>
      <c r="H458" s="227"/>
    </row>
    <row r="459" spans="1:8" s="219" customFormat="1">
      <c r="A459" s="3"/>
      <c r="B459" s="7" t="s">
        <v>264</v>
      </c>
      <c r="C459" s="109">
        <v>8</v>
      </c>
      <c r="D459" s="36" t="s">
        <v>64</v>
      </c>
      <c r="E459" s="224"/>
      <c r="F459" s="102"/>
      <c r="G459" s="55">
        <f>C459*E459</f>
        <v>0</v>
      </c>
      <c r="H459" s="227"/>
    </row>
    <row r="460" spans="1:8" s="219" customFormat="1">
      <c r="A460" s="3"/>
      <c r="B460" s="7" t="s">
        <v>113</v>
      </c>
      <c r="C460" s="109">
        <v>8</v>
      </c>
      <c r="D460" s="36" t="s">
        <v>64</v>
      </c>
      <c r="E460" s="224"/>
      <c r="F460" s="102"/>
      <c r="G460" s="55">
        <f>C460*E460</f>
        <v>0</v>
      </c>
      <c r="H460" s="227"/>
    </row>
    <row r="461" spans="1:8" s="219" customFormat="1">
      <c r="A461" s="3"/>
      <c r="B461" s="5"/>
      <c r="C461" s="109"/>
      <c r="D461" s="36"/>
      <c r="E461" s="224"/>
      <c r="F461" s="102"/>
      <c r="G461" s="102"/>
      <c r="H461" s="227"/>
    </row>
    <row r="462" spans="1:8" ht="165.75">
      <c r="A462" s="3">
        <v>10</v>
      </c>
      <c r="B462" s="6" t="s">
        <v>368</v>
      </c>
      <c r="C462" s="109"/>
      <c r="D462" s="36"/>
      <c r="E462" s="224"/>
    </row>
    <row r="463" spans="1:8">
      <c r="A463" s="3"/>
      <c r="B463" s="7" t="s">
        <v>265</v>
      </c>
      <c r="C463" s="109">
        <v>1</v>
      </c>
      <c r="D463" s="36" t="s">
        <v>64</v>
      </c>
      <c r="E463" s="224"/>
      <c r="G463" s="55">
        <f>C463*E463</f>
        <v>0</v>
      </c>
    </row>
    <row r="464" spans="1:8">
      <c r="A464" s="3"/>
      <c r="B464" s="7" t="s">
        <v>369</v>
      </c>
      <c r="C464" s="109">
        <v>6</v>
      </c>
      <c r="D464" s="36" t="s">
        <v>64</v>
      </c>
      <c r="E464" s="224"/>
      <c r="G464" s="55">
        <f>C464*E464</f>
        <v>0</v>
      </c>
    </row>
    <row r="465" spans="1:8" s="219" customFormat="1">
      <c r="A465" s="3"/>
      <c r="B465" s="7" t="s">
        <v>370</v>
      </c>
      <c r="C465" s="109">
        <v>3</v>
      </c>
      <c r="D465" s="36" t="s">
        <v>64</v>
      </c>
      <c r="E465" s="224"/>
      <c r="F465" s="102"/>
      <c r="G465" s="55">
        <f>C465*E465</f>
        <v>0</v>
      </c>
      <c r="H465" s="227"/>
    </row>
    <row r="466" spans="1:8" s="219" customFormat="1">
      <c r="A466" s="3"/>
      <c r="B466" s="7" t="s">
        <v>371</v>
      </c>
      <c r="C466" s="109">
        <v>3</v>
      </c>
      <c r="D466" s="36" t="s">
        <v>57</v>
      </c>
      <c r="E466" s="224"/>
      <c r="F466" s="102"/>
      <c r="G466" s="55">
        <f>C466*E466</f>
        <v>0</v>
      </c>
      <c r="H466" s="227"/>
    </row>
    <row r="467" spans="1:8">
      <c r="A467" s="3"/>
      <c r="B467" s="5"/>
      <c r="C467" s="109"/>
      <c r="D467" s="36"/>
      <c r="E467" s="224"/>
    </row>
    <row r="468" spans="1:8">
      <c r="A468" s="3"/>
      <c r="B468" s="5"/>
      <c r="C468" s="109"/>
      <c r="D468" s="36"/>
      <c r="E468" s="224"/>
    </row>
    <row r="469" spans="1:8" ht="18.75" thickBot="1">
      <c r="A469" s="113"/>
      <c r="B469" s="114" t="s">
        <v>217</v>
      </c>
      <c r="C469" s="24"/>
      <c r="D469" s="24"/>
      <c r="E469" s="224"/>
    </row>
    <row r="470" spans="1:8" ht="16.5" thickTop="1">
      <c r="A470" s="22"/>
      <c r="B470" s="112"/>
      <c r="C470" s="24"/>
      <c r="D470" s="24"/>
      <c r="E470" s="224"/>
    </row>
    <row r="471" spans="1:8" ht="171.75" customHeight="1">
      <c r="A471" s="72"/>
      <c r="B471" s="286" t="s">
        <v>218</v>
      </c>
      <c r="C471" s="73"/>
      <c r="D471" s="74"/>
      <c r="E471" s="226"/>
      <c r="F471" s="73"/>
      <c r="G471" s="76"/>
    </row>
    <row r="472" spans="1:8" s="219" customFormat="1" ht="267" customHeight="1">
      <c r="A472" s="72"/>
      <c r="B472" s="286"/>
      <c r="C472" s="73"/>
      <c r="D472" s="74"/>
      <c r="E472" s="226"/>
      <c r="F472" s="73"/>
      <c r="G472" s="76"/>
      <c r="H472" s="227"/>
    </row>
    <row r="473" spans="1:8">
      <c r="A473" s="72"/>
      <c r="B473" s="95"/>
      <c r="C473" s="73"/>
      <c r="D473" s="74"/>
      <c r="E473" s="226"/>
      <c r="F473" s="73"/>
      <c r="G473" s="76"/>
    </row>
    <row r="474" spans="1:8" ht="114.75">
      <c r="A474" s="72"/>
      <c r="B474" s="244" t="s">
        <v>114</v>
      </c>
      <c r="C474" s="73"/>
      <c r="D474" s="74"/>
      <c r="E474" s="226"/>
      <c r="F474" s="73"/>
      <c r="G474" s="76"/>
    </row>
    <row r="475" spans="1:8">
      <c r="A475" s="72"/>
      <c r="B475" s="95"/>
      <c r="C475" s="73"/>
      <c r="D475" s="74"/>
      <c r="E475" s="226"/>
      <c r="F475" s="73"/>
      <c r="G475" s="76"/>
    </row>
    <row r="476" spans="1:8" ht="216.75">
      <c r="A476" s="3">
        <v>11</v>
      </c>
      <c r="B476" s="6" t="s">
        <v>372</v>
      </c>
      <c r="C476" s="109">
        <v>3</v>
      </c>
      <c r="D476" s="36" t="s">
        <v>64</v>
      </c>
      <c r="E476" s="224"/>
      <c r="G476" s="55">
        <f>C476*E476</f>
        <v>0</v>
      </c>
    </row>
    <row r="477" spans="1:8">
      <c r="A477" s="3"/>
      <c r="B477" s="5"/>
      <c r="C477" s="109"/>
      <c r="D477" s="36"/>
      <c r="E477" s="224"/>
    </row>
    <row r="478" spans="1:8" s="219" customFormat="1" ht="195" customHeight="1">
      <c r="A478" s="3">
        <v>12</v>
      </c>
      <c r="B478" s="6" t="s">
        <v>373</v>
      </c>
      <c r="C478" s="109">
        <v>3</v>
      </c>
      <c r="D478" s="36" t="s">
        <v>64</v>
      </c>
      <c r="E478" s="224"/>
      <c r="F478" s="102"/>
      <c r="G478" s="55">
        <f>C478*E478</f>
        <v>0</v>
      </c>
      <c r="H478" s="227"/>
    </row>
    <row r="479" spans="1:8" s="219" customFormat="1">
      <c r="A479" s="3"/>
      <c r="B479" s="5"/>
      <c r="C479" s="109"/>
      <c r="D479" s="36"/>
      <c r="E479" s="224"/>
      <c r="F479" s="102"/>
      <c r="G479" s="102"/>
      <c r="H479" s="227"/>
    </row>
    <row r="480" spans="1:8" s="219" customFormat="1" ht="140.25">
      <c r="A480" s="3">
        <v>13</v>
      </c>
      <c r="B480" s="6" t="s">
        <v>374</v>
      </c>
      <c r="C480" s="109">
        <v>5</v>
      </c>
      <c r="D480" s="36" t="s">
        <v>64</v>
      </c>
      <c r="E480" s="224"/>
      <c r="F480" s="102"/>
      <c r="G480" s="55">
        <f>C480*E480</f>
        <v>0</v>
      </c>
      <c r="H480" s="227"/>
    </row>
    <row r="481" spans="1:8" s="219" customFormat="1">
      <c r="A481" s="3"/>
      <c r="B481" s="5"/>
      <c r="C481" s="109"/>
      <c r="D481" s="36"/>
      <c r="E481" s="224"/>
      <c r="F481" s="102"/>
      <c r="G481" s="102"/>
      <c r="H481" s="227"/>
    </row>
    <row r="482" spans="1:8" s="219" customFormat="1" ht="229.5">
      <c r="A482" s="3">
        <v>14</v>
      </c>
      <c r="B482" s="6" t="s">
        <v>386</v>
      </c>
      <c r="C482" s="109">
        <v>1</v>
      </c>
      <c r="D482" s="36" t="s">
        <v>64</v>
      </c>
      <c r="E482" s="224"/>
      <c r="F482" s="102"/>
      <c r="G482" s="55">
        <f>C482*E482</f>
        <v>0</v>
      </c>
      <c r="H482" s="227"/>
    </row>
    <row r="483" spans="1:8" s="219" customFormat="1">
      <c r="A483" s="3"/>
      <c r="B483" s="5"/>
      <c r="C483" s="109"/>
      <c r="D483" s="36"/>
      <c r="E483" s="224"/>
      <c r="F483" s="102"/>
      <c r="G483" s="102"/>
      <c r="H483" s="227"/>
    </row>
    <row r="484" spans="1:8" s="219" customFormat="1" ht="229.5">
      <c r="A484" s="3">
        <v>15</v>
      </c>
      <c r="B484" s="6" t="s">
        <v>387</v>
      </c>
      <c r="C484" s="109">
        <v>1</v>
      </c>
      <c r="D484" s="36" t="s">
        <v>64</v>
      </c>
      <c r="E484" s="224"/>
      <c r="F484" s="102"/>
      <c r="G484" s="55">
        <f>C484*E484</f>
        <v>0</v>
      </c>
      <c r="H484" s="227"/>
    </row>
    <row r="485" spans="1:8" s="219" customFormat="1">
      <c r="A485" s="3"/>
      <c r="B485" s="5"/>
      <c r="C485" s="109"/>
      <c r="D485" s="36"/>
      <c r="E485" s="224"/>
      <c r="F485" s="102"/>
      <c r="G485" s="102"/>
      <c r="H485" s="227"/>
    </row>
    <row r="486" spans="1:8" s="219" customFormat="1">
      <c r="A486" s="3"/>
      <c r="B486" s="5"/>
      <c r="C486" s="109"/>
      <c r="D486" s="36"/>
      <c r="E486" s="224"/>
      <c r="F486" s="102"/>
      <c r="G486" s="102"/>
      <c r="H486" s="227"/>
    </row>
    <row r="487" spans="1:8" ht="18.75" thickBot="1">
      <c r="A487" s="113"/>
      <c r="B487" s="114" t="s">
        <v>115</v>
      </c>
      <c r="C487" s="24"/>
      <c r="D487" s="24"/>
      <c r="E487" s="224"/>
    </row>
    <row r="488" spans="1:8" ht="16.5" thickTop="1">
      <c r="A488" s="22"/>
      <c r="B488" s="112"/>
      <c r="C488" s="24"/>
      <c r="D488" s="24"/>
      <c r="E488" s="224"/>
    </row>
    <row r="489" spans="1:8" ht="228" customHeight="1">
      <c r="A489" s="72"/>
      <c r="B489" s="286" t="s">
        <v>219</v>
      </c>
      <c r="C489" s="115"/>
      <c r="D489" s="74"/>
      <c r="E489" s="226"/>
      <c r="F489" s="73"/>
      <c r="G489" s="76"/>
    </row>
    <row r="490" spans="1:8" s="219" customFormat="1" ht="235.5" customHeight="1">
      <c r="A490" s="72"/>
      <c r="B490" s="286"/>
      <c r="C490" s="115"/>
      <c r="D490" s="74"/>
      <c r="E490" s="226"/>
      <c r="F490" s="73"/>
      <c r="G490" s="76"/>
      <c r="H490" s="227"/>
    </row>
    <row r="491" spans="1:8">
      <c r="A491" s="72"/>
      <c r="B491" s="95"/>
      <c r="C491" s="73"/>
      <c r="D491" s="74"/>
      <c r="E491" s="226"/>
      <c r="F491" s="73"/>
      <c r="G491" s="76"/>
    </row>
    <row r="492" spans="1:8" s="219" customFormat="1" ht="165.75">
      <c r="A492" s="3">
        <v>16</v>
      </c>
      <c r="B492" s="6" t="s">
        <v>266</v>
      </c>
      <c r="C492" s="109">
        <v>1</v>
      </c>
      <c r="D492" s="36" t="s">
        <v>64</v>
      </c>
      <c r="E492" s="224"/>
      <c r="F492" s="102"/>
      <c r="G492" s="55">
        <f>C492*E492</f>
        <v>0</v>
      </c>
      <c r="H492" s="227"/>
    </row>
    <row r="493" spans="1:8" s="219" customFormat="1">
      <c r="A493" s="3"/>
      <c r="B493" s="5"/>
      <c r="C493" s="109"/>
      <c r="D493" s="36"/>
      <c r="E493" s="224"/>
      <c r="F493" s="102"/>
      <c r="G493" s="102"/>
      <c r="H493" s="227"/>
    </row>
    <row r="494" spans="1:8" s="219" customFormat="1" ht="127.5">
      <c r="A494" s="3">
        <v>17</v>
      </c>
      <c r="B494" s="6" t="s">
        <v>412</v>
      </c>
      <c r="C494" s="109">
        <v>1</v>
      </c>
      <c r="D494" s="36" t="s">
        <v>64</v>
      </c>
      <c r="E494" s="224"/>
      <c r="F494" s="102"/>
      <c r="G494" s="55">
        <f>C494*E494</f>
        <v>0</v>
      </c>
      <c r="H494" s="227"/>
    </row>
    <row r="495" spans="1:8" s="219" customFormat="1">
      <c r="A495" s="3"/>
      <c r="B495" s="5"/>
      <c r="C495" s="109"/>
      <c r="D495" s="36"/>
      <c r="E495" s="224"/>
      <c r="F495" s="102"/>
      <c r="G495" s="102"/>
      <c r="H495" s="227"/>
    </row>
    <row r="496" spans="1:8">
      <c r="A496" s="3"/>
      <c r="B496" s="5"/>
      <c r="C496" s="109"/>
      <c r="D496" s="36"/>
      <c r="E496" s="224"/>
    </row>
    <row r="497" spans="1:8" ht="18.75" thickBot="1">
      <c r="A497" s="113"/>
      <c r="B497" s="114" t="s">
        <v>116</v>
      </c>
      <c r="C497" s="24"/>
      <c r="D497" s="24"/>
      <c r="E497" s="224"/>
    </row>
    <row r="498" spans="1:8" ht="16.5" thickTop="1">
      <c r="A498" s="22"/>
      <c r="B498" s="112"/>
      <c r="C498" s="24"/>
      <c r="D498" s="24"/>
      <c r="E498" s="224"/>
    </row>
    <row r="499" spans="1:8" ht="330" customHeight="1">
      <c r="A499" s="72"/>
      <c r="B499" s="244" t="s">
        <v>117</v>
      </c>
      <c r="C499" s="73"/>
      <c r="D499" s="74"/>
      <c r="E499" s="226"/>
      <c r="F499" s="73"/>
      <c r="G499" s="76"/>
    </row>
    <row r="500" spans="1:8">
      <c r="A500" s="72"/>
      <c r="B500" s="95"/>
      <c r="C500" s="73"/>
      <c r="D500" s="74"/>
      <c r="E500" s="226"/>
      <c r="F500" s="73"/>
      <c r="G500" s="76"/>
    </row>
    <row r="501" spans="1:8" s="219" customFormat="1" ht="165.75">
      <c r="A501" s="3">
        <v>18</v>
      </c>
      <c r="B501" s="6" t="s">
        <v>375</v>
      </c>
      <c r="C501" s="109">
        <v>4</v>
      </c>
      <c r="D501" s="36" t="s">
        <v>57</v>
      </c>
      <c r="E501" s="224"/>
      <c r="F501" s="102"/>
      <c r="G501" s="55">
        <f>C501*E501</f>
        <v>0</v>
      </c>
      <c r="H501" s="227"/>
    </row>
    <row r="502" spans="1:8" s="219" customFormat="1">
      <c r="A502" s="3"/>
      <c r="B502" s="5"/>
      <c r="C502" s="109"/>
      <c r="D502" s="36"/>
      <c r="E502" s="224"/>
      <c r="F502" s="102"/>
      <c r="G502" s="102"/>
      <c r="H502" s="227"/>
    </row>
    <row r="503" spans="1:8" ht="165.75">
      <c r="A503" s="3">
        <v>19</v>
      </c>
      <c r="B503" s="6" t="s">
        <v>376</v>
      </c>
      <c r="C503" s="109">
        <v>1</v>
      </c>
      <c r="D503" s="36" t="s">
        <v>57</v>
      </c>
      <c r="E503" s="224"/>
      <c r="G503" s="55">
        <f>C503*E503</f>
        <v>0</v>
      </c>
    </row>
    <row r="504" spans="1:8">
      <c r="A504" s="3"/>
      <c r="B504" s="5"/>
      <c r="C504" s="109"/>
      <c r="D504" s="36"/>
      <c r="E504" s="224"/>
    </row>
    <row r="505" spans="1:8" ht="51">
      <c r="A505" s="85">
        <v>20</v>
      </c>
      <c r="B505" s="78" t="s">
        <v>118</v>
      </c>
      <c r="C505" s="228">
        <v>5</v>
      </c>
      <c r="D505" s="64" t="s">
        <v>67</v>
      </c>
      <c r="E505" s="55">
        <f>SUM(G427:G504)</f>
        <v>0</v>
      </c>
      <c r="F505" s="65"/>
      <c r="G505" s="55">
        <f>E505*C505/100</f>
        <v>0</v>
      </c>
    </row>
    <row r="506" spans="1:8">
      <c r="A506" s="85"/>
      <c r="B506" s="17"/>
      <c r="C506" s="81"/>
      <c r="D506" s="15"/>
      <c r="F506" s="83"/>
      <c r="G506" s="81"/>
    </row>
    <row r="507" spans="1:8">
      <c r="A507" s="116"/>
      <c r="B507" s="94"/>
      <c r="C507" s="55"/>
      <c r="D507" s="33"/>
    </row>
    <row r="508" spans="1:8" ht="18">
      <c r="A508" s="68"/>
      <c r="B508" s="69" t="s">
        <v>119</v>
      </c>
      <c r="C508" s="70"/>
      <c r="D508" s="70"/>
      <c r="E508" s="71"/>
      <c r="F508" s="281">
        <f>SUM(G427:G507)</f>
        <v>0</v>
      </c>
      <c r="G508" s="281"/>
    </row>
    <row r="509" spans="1:8">
      <c r="B509" s="96"/>
    </row>
    <row r="510" spans="1:8">
      <c r="B510" s="96"/>
    </row>
    <row r="511" spans="1:8">
      <c r="B511" s="96"/>
    </row>
    <row r="512" spans="1:8">
      <c r="A512" s="12"/>
      <c r="B512" s="31" t="s">
        <v>120</v>
      </c>
      <c r="C512" s="14"/>
      <c r="D512" s="14"/>
    </row>
    <row r="513" spans="1:7">
      <c r="A513" s="12"/>
      <c r="B513" s="13"/>
      <c r="C513" s="14"/>
      <c r="D513" s="14"/>
    </row>
    <row r="514" spans="1:7" ht="204">
      <c r="A514" s="72"/>
      <c r="B514" s="244" t="s">
        <v>121</v>
      </c>
      <c r="C514" s="73"/>
      <c r="D514" s="74"/>
      <c r="E514" s="75"/>
      <c r="F514" s="73"/>
      <c r="G514" s="76"/>
    </row>
    <row r="515" spans="1:7">
      <c r="A515" s="12"/>
      <c r="B515" s="13"/>
      <c r="C515" s="14"/>
      <c r="D515" s="14"/>
    </row>
    <row r="516" spans="1:7" ht="16.5" thickBot="1">
      <c r="A516" s="113"/>
      <c r="B516" s="117" t="s">
        <v>122</v>
      </c>
      <c r="C516" s="24"/>
      <c r="D516" s="24"/>
    </row>
    <row r="517" spans="1:7" ht="18.75" thickTop="1">
      <c r="A517" s="118"/>
      <c r="B517" s="119"/>
      <c r="C517" s="24"/>
      <c r="D517" s="24"/>
    </row>
    <row r="518" spans="1:7" ht="128.25">
      <c r="A518" s="85">
        <v>1</v>
      </c>
      <c r="B518" s="277" t="s">
        <v>382</v>
      </c>
      <c r="C518" s="81">
        <v>187</v>
      </c>
      <c r="D518" s="14" t="s">
        <v>69</v>
      </c>
      <c r="E518" s="224"/>
      <c r="G518" s="55">
        <f>C518*E518</f>
        <v>0</v>
      </c>
    </row>
    <row r="519" spans="1:7">
      <c r="A519" s="85"/>
      <c r="B519" s="120"/>
      <c r="C519" s="81"/>
      <c r="D519" s="14"/>
      <c r="E519" s="224"/>
    </row>
    <row r="520" spans="1:7" ht="16.5" thickBot="1">
      <c r="A520" s="113"/>
      <c r="B520" s="117" t="s">
        <v>123</v>
      </c>
      <c r="C520" s="24"/>
      <c r="D520" s="24"/>
      <c r="E520" s="224"/>
    </row>
    <row r="521" spans="1:7" ht="18.75" thickTop="1">
      <c r="A521" s="118"/>
      <c r="B521" s="119"/>
      <c r="C521" s="24"/>
      <c r="D521" s="24"/>
      <c r="E521" s="224"/>
    </row>
    <row r="522" spans="1:7" ht="204">
      <c r="A522" s="85">
        <v>2</v>
      </c>
      <c r="B522" s="278" t="s">
        <v>222</v>
      </c>
      <c r="C522" s="81"/>
      <c r="D522" s="14"/>
      <c r="E522" s="224"/>
      <c r="G522" s="55"/>
    </row>
    <row r="523" spans="1:7" ht="127.5">
      <c r="A523" s="85"/>
      <c r="B523" s="278" t="s">
        <v>221</v>
      </c>
      <c r="C523" s="81"/>
      <c r="D523" s="14"/>
      <c r="E523" s="224"/>
      <c r="G523" s="55"/>
    </row>
    <row r="524" spans="1:7" ht="63.75">
      <c r="A524" s="85"/>
      <c r="B524" s="278" t="s">
        <v>223</v>
      </c>
      <c r="C524" s="81"/>
      <c r="D524" s="14"/>
      <c r="E524" s="224"/>
      <c r="G524" s="55"/>
    </row>
    <row r="525" spans="1:7" ht="38.25">
      <c r="A525" s="85"/>
      <c r="B525" s="278" t="s">
        <v>380</v>
      </c>
      <c r="C525" s="81"/>
      <c r="D525" s="14"/>
      <c r="E525" s="224"/>
      <c r="G525" s="55"/>
    </row>
    <row r="526" spans="1:7">
      <c r="A526" s="85"/>
      <c r="B526" s="92" t="s">
        <v>381</v>
      </c>
      <c r="C526" s="81">
        <v>235</v>
      </c>
      <c r="D526" s="14" t="s">
        <v>69</v>
      </c>
      <c r="E526" s="224"/>
      <c r="G526" s="55">
        <f>C526*E526</f>
        <v>0</v>
      </c>
    </row>
    <row r="527" spans="1:7">
      <c r="A527" s="85"/>
      <c r="B527" s="92"/>
      <c r="C527" s="81"/>
      <c r="D527" s="14"/>
      <c r="E527" s="224"/>
    </row>
    <row r="528" spans="1:7" ht="16.5" thickBot="1">
      <c r="A528" s="113"/>
      <c r="B528" s="117" t="s">
        <v>124</v>
      </c>
      <c r="C528" s="24"/>
      <c r="D528" s="24"/>
      <c r="E528" s="224"/>
    </row>
    <row r="529" spans="1:9" ht="18.75" thickTop="1">
      <c r="A529" s="118"/>
      <c r="B529" s="119"/>
      <c r="C529" s="24"/>
      <c r="D529" s="24"/>
      <c r="E529" s="224"/>
    </row>
    <row r="530" spans="1:9" s="219" customFormat="1" ht="38.25">
      <c r="A530" s="72"/>
      <c r="B530" s="244" t="s">
        <v>262</v>
      </c>
      <c r="C530" s="73"/>
      <c r="D530" s="74"/>
      <c r="E530" s="75"/>
      <c r="F530" s="73"/>
      <c r="G530" s="76"/>
      <c r="H530" s="227"/>
    </row>
    <row r="531" spans="1:9" s="219" customFormat="1">
      <c r="A531" s="72"/>
      <c r="B531" s="95"/>
      <c r="C531" s="73"/>
      <c r="D531" s="74"/>
      <c r="E531" s="75"/>
      <c r="F531" s="73"/>
      <c r="G531" s="76"/>
      <c r="H531" s="227"/>
    </row>
    <row r="532" spans="1:9" ht="89.25">
      <c r="A532" s="85">
        <v>3</v>
      </c>
      <c r="B532" s="4" t="s">
        <v>379</v>
      </c>
      <c r="C532" s="81">
        <v>71</v>
      </c>
      <c r="D532" s="14" t="s">
        <v>69</v>
      </c>
      <c r="E532" s="224"/>
      <c r="G532" s="55">
        <f>C532*E532</f>
        <v>0</v>
      </c>
      <c r="I532" s="219"/>
    </row>
    <row r="533" spans="1:9">
      <c r="A533" s="85"/>
      <c r="B533" s="92"/>
      <c r="C533" s="81"/>
      <c r="D533" s="14"/>
      <c r="E533" s="224"/>
    </row>
    <row r="534" spans="1:9" ht="51">
      <c r="A534" s="85">
        <v>4</v>
      </c>
      <c r="B534" s="78" t="s">
        <v>126</v>
      </c>
      <c r="C534" s="228">
        <v>5</v>
      </c>
      <c r="D534" s="64" t="s">
        <v>67</v>
      </c>
      <c r="E534" s="55">
        <f>SUM(G512:G533)</f>
        <v>0</v>
      </c>
      <c r="F534" s="65"/>
      <c r="G534" s="55">
        <f>E534*C534/100</f>
        <v>0</v>
      </c>
    </row>
    <row r="535" spans="1:9">
      <c r="A535" s="85"/>
      <c r="B535" s="17"/>
      <c r="C535" s="81"/>
      <c r="D535" s="15"/>
      <c r="F535" s="83"/>
      <c r="G535" s="81"/>
    </row>
    <row r="536" spans="1:9">
      <c r="A536" s="85"/>
      <c r="B536" s="94"/>
      <c r="C536" s="81"/>
      <c r="D536" s="14"/>
    </row>
    <row r="537" spans="1:9" ht="18">
      <c r="A537" s="68"/>
      <c r="B537" s="69" t="s">
        <v>127</v>
      </c>
      <c r="C537" s="70"/>
      <c r="D537" s="70"/>
      <c r="E537" s="71"/>
      <c r="F537" s="281">
        <f>SUM(G512:G536)</f>
        <v>0</v>
      </c>
      <c r="G537" s="281"/>
    </row>
    <row r="541" spans="1:9">
      <c r="A541" s="12"/>
      <c r="B541" s="31" t="s">
        <v>128</v>
      </c>
      <c r="C541" s="14"/>
      <c r="D541" s="14"/>
    </row>
    <row r="542" spans="1:9">
      <c r="A542" s="12"/>
      <c r="B542" s="31"/>
      <c r="C542" s="14"/>
      <c r="D542" s="14"/>
    </row>
    <row r="543" spans="1:9" ht="38.25">
      <c r="A543" s="18"/>
      <c r="B543" s="246" t="s">
        <v>129</v>
      </c>
      <c r="C543" s="18"/>
      <c r="D543" s="18"/>
      <c r="E543" s="103"/>
      <c r="F543" s="18"/>
      <c r="G543" s="18"/>
    </row>
    <row r="544" spans="1:9">
      <c r="A544" s="12"/>
      <c r="B544" s="13"/>
      <c r="C544" s="14"/>
      <c r="D544" s="14"/>
    </row>
    <row r="545" spans="1:9" ht="76.5">
      <c r="A545" s="3">
        <v>1</v>
      </c>
      <c r="B545" s="8" t="s">
        <v>384</v>
      </c>
      <c r="C545" s="109">
        <v>848</v>
      </c>
      <c r="D545" s="36" t="s">
        <v>69</v>
      </c>
      <c r="E545" s="224"/>
      <c r="G545" s="55">
        <f>C545*E545</f>
        <v>0</v>
      </c>
      <c r="I545" s="219"/>
    </row>
    <row r="546" spans="1:9">
      <c r="A546" s="12"/>
      <c r="B546" s="80"/>
      <c r="C546" s="14"/>
      <c r="D546" s="14"/>
      <c r="E546" s="224"/>
    </row>
    <row r="547" spans="1:9" ht="114.75">
      <c r="A547" s="3">
        <v>2</v>
      </c>
      <c r="B547" s="8" t="s">
        <v>383</v>
      </c>
      <c r="C547" s="109">
        <v>70</v>
      </c>
      <c r="D547" s="36" t="s">
        <v>69</v>
      </c>
      <c r="E547" s="224"/>
      <c r="G547" s="55">
        <f>C547*E547</f>
        <v>0</v>
      </c>
      <c r="I547" s="219"/>
    </row>
    <row r="548" spans="1:9">
      <c r="A548" s="12"/>
      <c r="B548" s="80"/>
      <c r="C548" s="14"/>
      <c r="D548" s="14"/>
      <c r="E548" s="10"/>
    </row>
    <row r="549" spans="1:9" ht="51">
      <c r="A549" s="85">
        <v>3</v>
      </c>
      <c r="B549" s="221" t="s">
        <v>130</v>
      </c>
      <c r="C549" s="228">
        <v>5</v>
      </c>
      <c r="D549" s="64" t="s">
        <v>67</v>
      </c>
      <c r="E549" s="55">
        <f>SUM(G541:G548)</f>
        <v>0</v>
      </c>
      <c r="F549" s="65"/>
      <c r="G549" s="55">
        <f>E549*C549/100</f>
        <v>0</v>
      </c>
    </row>
    <row r="550" spans="1:9">
      <c r="A550" s="85"/>
      <c r="B550" s="17"/>
      <c r="C550" s="81"/>
      <c r="D550" s="15"/>
      <c r="F550" s="83"/>
      <c r="G550" s="81"/>
    </row>
    <row r="551" spans="1:9">
      <c r="A551" s="85"/>
      <c r="B551" s="94"/>
      <c r="C551" s="81"/>
      <c r="D551" s="14"/>
    </row>
    <row r="552" spans="1:9" ht="18">
      <c r="A552" s="68"/>
      <c r="B552" s="69" t="s">
        <v>131</v>
      </c>
      <c r="C552" s="70"/>
      <c r="D552" s="70"/>
      <c r="E552" s="71"/>
      <c r="F552" s="281">
        <f>SUM(G541:G551)</f>
        <v>0</v>
      </c>
      <c r="G552" s="281"/>
    </row>
    <row r="556" spans="1:9">
      <c r="A556" s="12"/>
      <c r="B556" s="31" t="s">
        <v>132</v>
      </c>
      <c r="C556" s="14"/>
      <c r="D556" s="14"/>
    </row>
    <row r="557" spans="1:9">
      <c r="A557" s="12"/>
      <c r="B557" s="13"/>
      <c r="C557" s="14"/>
      <c r="D557" s="14"/>
    </row>
    <row r="558" spans="1:9" ht="229.5">
      <c r="A558" s="72"/>
      <c r="B558" s="244" t="s">
        <v>263</v>
      </c>
      <c r="C558" s="73"/>
      <c r="D558" s="74"/>
      <c r="E558" s="75"/>
      <c r="F558" s="73"/>
      <c r="G558" s="76"/>
    </row>
    <row r="559" spans="1:9">
      <c r="A559" s="12"/>
      <c r="B559" s="13"/>
      <c r="C559" s="14"/>
      <c r="D559" s="14"/>
    </row>
    <row r="560" spans="1:9" ht="127.5">
      <c r="A560" s="85">
        <v>1</v>
      </c>
      <c r="B560" s="98" t="s">
        <v>252</v>
      </c>
      <c r="C560" s="81"/>
      <c r="D560" s="14"/>
      <c r="G560" s="55"/>
    </row>
    <row r="561" spans="1:9" ht="114.75">
      <c r="A561" s="85"/>
      <c r="B561" s="98" t="s">
        <v>133</v>
      </c>
      <c r="C561" s="81"/>
      <c r="D561" s="14"/>
      <c r="G561" s="55"/>
    </row>
    <row r="562" spans="1:9">
      <c r="A562" s="85"/>
      <c r="B562" s="279" t="s">
        <v>377</v>
      </c>
      <c r="C562" s="81">
        <v>6.5</v>
      </c>
      <c r="D562" s="14" t="s">
        <v>69</v>
      </c>
      <c r="E562" s="224"/>
      <c r="G562" s="55">
        <f>C562*E562</f>
        <v>0</v>
      </c>
      <c r="I562" s="219"/>
    </row>
    <row r="563" spans="1:9" s="219" customFormat="1">
      <c r="A563" s="85"/>
      <c r="B563" s="279" t="s">
        <v>378</v>
      </c>
      <c r="C563" s="81">
        <v>52</v>
      </c>
      <c r="D563" s="14" t="s">
        <v>69</v>
      </c>
      <c r="E563" s="224"/>
      <c r="F563" s="102"/>
      <c r="G563" s="55">
        <f>C563*E563</f>
        <v>0</v>
      </c>
      <c r="H563" s="227"/>
    </row>
    <row r="564" spans="1:9">
      <c r="A564" s="85"/>
      <c r="B564" s="92"/>
      <c r="C564" s="81"/>
      <c r="D564" s="14"/>
      <c r="E564" s="224"/>
    </row>
    <row r="565" spans="1:9" ht="25.5">
      <c r="A565" s="85">
        <v>2</v>
      </c>
      <c r="B565" s="279" t="s">
        <v>251</v>
      </c>
      <c r="C565" s="81">
        <v>138</v>
      </c>
      <c r="D565" s="14" t="s">
        <v>69</v>
      </c>
      <c r="E565" s="224"/>
      <c r="G565" s="55">
        <f>C565*E565</f>
        <v>0</v>
      </c>
      <c r="I565" s="219"/>
    </row>
    <row r="566" spans="1:9">
      <c r="A566" s="85"/>
      <c r="B566" s="92"/>
      <c r="C566" s="81"/>
      <c r="D566" s="14"/>
      <c r="E566" s="224"/>
    </row>
    <row r="567" spans="1:9" ht="51">
      <c r="A567" s="85">
        <v>3</v>
      </c>
      <c r="B567" s="78" t="s">
        <v>134</v>
      </c>
      <c r="C567" s="228">
        <v>5</v>
      </c>
      <c r="D567" s="64" t="s">
        <v>67</v>
      </c>
      <c r="E567" s="55">
        <f>SUM(G556:G566)</f>
        <v>0</v>
      </c>
      <c r="F567" s="65"/>
      <c r="G567" s="55">
        <f>E567*C567/100</f>
        <v>0</v>
      </c>
    </row>
    <row r="568" spans="1:9">
      <c r="A568" s="85"/>
      <c r="B568" s="17"/>
      <c r="C568" s="81"/>
      <c r="D568" s="15"/>
      <c r="F568" s="83"/>
      <c r="G568" s="81"/>
    </row>
    <row r="569" spans="1:9">
      <c r="A569" s="85"/>
      <c r="B569" s="94"/>
      <c r="C569" s="81"/>
      <c r="D569" s="14"/>
    </row>
    <row r="570" spans="1:9" ht="18">
      <c r="A570" s="68"/>
      <c r="B570" s="69" t="s">
        <v>135</v>
      </c>
      <c r="C570" s="70"/>
      <c r="D570" s="70"/>
      <c r="E570" s="71"/>
      <c r="F570" s="281">
        <f>SUM(G556:G569)</f>
        <v>0</v>
      </c>
      <c r="G570" s="281"/>
    </row>
    <row r="574" spans="1:9">
      <c r="B574" s="56" t="s">
        <v>267</v>
      </c>
    </row>
    <row r="575" spans="1:9">
      <c r="B575" s="32"/>
    </row>
    <row r="576" spans="1:9">
      <c r="A576" s="121"/>
      <c r="B576" s="122" t="s">
        <v>268</v>
      </c>
      <c r="C576" s="123"/>
      <c r="D576" s="123"/>
    </row>
    <row r="577" spans="1:8">
      <c r="A577" s="121"/>
      <c r="B577" s="124"/>
      <c r="C577" s="123"/>
      <c r="D577" s="123"/>
    </row>
    <row r="578" spans="1:8" ht="89.25">
      <c r="A578" s="72"/>
      <c r="B578" s="244" t="s">
        <v>276</v>
      </c>
      <c r="C578" s="73"/>
      <c r="D578" s="74"/>
      <c r="E578" s="75"/>
      <c r="F578" s="73"/>
      <c r="G578" s="76"/>
    </row>
    <row r="579" spans="1:8">
      <c r="A579" s="12"/>
      <c r="B579" s="13"/>
      <c r="C579" s="14"/>
      <c r="D579" s="14"/>
    </row>
    <row r="580" spans="1:8" s="219" customFormat="1" ht="51">
      <c r="A580" s="9">
        <v>1</v>
      </c>
      <c r="B580" s="221" t="s">
        <v>335</v>
      </c>
      <c r="C580" s="109">
        <v>63</v>
      </c>
      <c r="D580" s="36" t="s">
        <v>70</v>
      </c>
      <c r="E580" s="224"/>
      <c r="F580" s="102"/>
      <c r="G580" s="55">
        <f>C580*E580</f>
        <v>0</v>
      </c>
      <c r="H580" s="227"/>
    </row>
    <row r="581" spans="1:8" s="219" customFormat="1">
      <c r="A581" s="121"/>
      <c r="B581" s="280"/>
      <c r="C581" s="123"/>
      <c r="D581" s="123"/>
      <c r="E581" s="43"/>
      <c r="F581" s="102"/>
      <c r="G581" s="102"/>
      <c r="H581" s="227"/>
    </row>
    <row r="582" spans="1:8" ht="153.75" customHeight="1">
      <c r="A582" s="9">
        <v>2</v>
      </c>
      <c r="B582" s="221" t="s">
        <v>336</v>
      </c>
      <c r="C582" s="109">
        <v>41</v>
      </c>
      <c r="D582" s="36" t="s">
        <v>70</v>
      </c>
      <c r="E582" s="224"/>
      <c r="G582" s="55">
        <f>C582*E582</f>
        <v>0</v>
      </c>
    </row>
    <row r="583" spans="1:8">
      <c r="A583" s="121"/>
      <c r="B583" s="280"/>
      <c r="C583" s="123"/>
      <c r="D583" s="123"/>
    </row>
    <row r="584" spans="1:8" s="219" customFormat="1" ht="76.5">
      <c r="A584" s="9">
        <v>3</v>
      </c>
      <c r="B584" s="221" t="s">
        <v>273</v>
      </c>
      <c r="C584" s="109"/>
      <c r="D584" s="125"/>
      <c r="E584" s="224"/>
      <c r="F584" s="102"/>
      <c r="G584" s="55"/>
      <c r="H584" s="227"/>
    </row>
    <row r="585" spans="1:8" s="219" customFormat="1" ht="20.25" customHeight="1">
      <c r="A585" s="3"/>
      <c r="B585" s="247" t="s">
        <v>271</v>
      </c>
      <c r="C585" s="109">
        <v>1</v>
      </c>
      <c r="D585" s="36" t="s">
        <v>64</v>
      </c>
      <c r="E585" s="224"/>
      <c r="F585" s="102"/>
      <c r="G585" s="55">
        <f>C585*E585</f>
        <v>0</v>
      </c>
      <c r="H585" s="227"/>
    </row>
    <row r="586" spans="1:8" s="219" customFormat="1" ht="20.25" customHeight="1">
      <c r="A586" s="3"/>
      <c r="B586" s="247" t="s">
        <v>272</v>
      </c>
      <c r="C586" s="109">
        <v>4</v>
      </c>
      <c r="D586" s="36" t="s">
        <v>64</v>
      </c>
      <c r="E586" s="224"/>
      <c r="F586" s="102"/>
      <c r="G586" s="55">
        <f>C586*E586</f>
        <v>0</v>
      </c>
      <c r="H586" s="227"/>
    </row>
    <row r="587" spans="1:8" s="219" customFormat="1" ht="30">
      <c r="A587" s="3"/>
      <c r="B587" s="247" t="s">
        <v>277</v>
      </c>
      <c r="C587" s="109">
        <v>1</v>
      </c>
      <c r="D587" s="36" t="s">
        <v>64</v>
      </c>
      <c r="E587" s="224"/>
      <c r="F587" s="102"/>
      <c r="G587" s="55">
        <f>C587*E587</f>
        <v>0</v>
      </c>
      <c r="H587" s="227"/>
    </row>
    <row r="588" spans="1:8" s="219" customFormat="1" ht="30">
      <c r="A588" s="3"/>
      <c r="B588" s="247" t="s">
        <v>343</v>
      </c>
      <c r="C588" s="109">
        <v>4</v>
      </c>
      <c r="D588" s="36" t="s">
        <v>64</v>
      </c>
      <c r="E588" s="224"/>
      <c r="F588" s="102"/>
      <c r="G588" s="55">
        <f>C588*E588</f>
        <v>0</v>
      </c>
      <c r="H588" s="227"/>
    </row>
    <row r="589" spans="1:8" s="219" customFormat="1">
      <c r="A589" s="121"/>
      <c r="B589" s="280"/>
      <c r="C589" s="123"/>
      <c r="D589" s="123"/>
      <c r="E589" s="43"/>
      <c r="F589" s="102"/>
      <c r="G589" s="102"/>
      <c r="H589" s="227"/>
    </row>
    <row r="590" spans="1:8" s="219" customFormat="1" ht="127.5">
      <c r="A590" s="9">
        <v>4</v>
      </c>
      <c r="B590" s="221" t="s">
        <v>344</v>
      </c>
      <c r="C590" s="109">
        <v>1</v>
      </c>
      <c r="D590" s="36" t="s">
        <v>57</v>
      </c>
      <c r="E590" s="224"/>
      <c r="F590" s="102"/>
      <c r="G590" s="55">
        <f>C590*E590</f>
        <v>0</v>
      </c>
      <c r="H590" s="227"/>
    </row>
    <row r="591" spans="1:8" s="219" customFormat="1">
      <c r="A591" s="121"/>
      <c r="B591" s="280"/>
      <c r="C591" s="123"/>
      <c r="D591" s="123"/>
      <c r="E591" s="43"/>
      <c r="F591" s="102"/>
      <c r="G591" s="102"/>
      <c r="H591" s="227"/>
    </row>
    <row r="592" spans="1:8" s="219" customFormat="1" ht="153">
      <c r="A592" s="9">
        <v>5</v>
      </c>
      <c r="B592" s="221" t="s">
        <v>275</v>
      </c>
      <c r="C592" s="109"/>
      <c r="D592" s="125"/>
      <c r="E592" s="224"/>
      <c r="F592" s="102"/>
      <c r="G592" s="55"/>
      <c r="H592" s="227"/>
    </row>
    <row r="593" spans="1:8" s="219" customFormat="1" ht="20.25" customHeight="1">
      <c r="A593" s="3"/>
      <c r="B593" s="247" t="s">
        <v>337</v>
      </c>
      <c r="C593" s="109">
        <v>2</v>
      </c>
      <c r="D593" s="36" t="s">
        <v>70</v>
      </c>
      <c r="E593" s="224"/>
      <c r="F593" s="102"/>
      <c r="G593" s="55">
        <f t="shared" ref="G593:G596" si="5">C593*E593</f>
        <v>0</v>
      </c>
      <c r="H593" s="227"/>
    </row>
    <row r="594" spans="1:8" s="219" customFormat="1" ht="20.25" customHeight="1">
      <c r="A594" s="3"/>
      <c r="B594" s="247" t="s">
        <v>338</v>
      </c>
      <c r="C594" s="109">
        <v>28</v>
      </c>
      <c r="D594" s="36" t="s">
        <v>70</v>
      </c>
      <c r="E594" s="224"/>
      <c r="F594" s="102"/>
      <c r="G594" s="55">
        <f t="shared" si="5"/>
        <v>0</v>
      </c>
      <c r="H594" s="227"/>
    </row>
    <row r="595" spans="1:8" s="219" customFormat="1" ht="20.25" customHeight="1">
      <c r="A595" s="3"/>
      <c r="B595" s="247" t="s">
        <v>339</v>
      </c>
      <c r="C595" s="109">
        <v>13</v>
      </c>
      <c r="D595" s="36" t="s">
        <v>70</v>
      </c>
      <c r="E595" s="224"/>
      <c r="F595" s="102"/>
      <c r="G595" s="55">
        <f t="shared" si="5"/>
        <v>0</v>
      </c>
      <c r="H595" s="227"/>
    </row>
    <row r="596" spans="1:8" s="219" customFormat="1" ht="30">
      <c r="A596" s="3"/>
      <c r="B596" s="247" t="s">
        <v>340</v>
      </c>
      <c r="C596" s="109">
        <v>93</v>
      </c>
      <c r="D596" s="36" t="s">
        <v>70</v>
      </c>
      <c r="E596" s="224"/>
      <c r="F596" s="102"/>
      <c r="G596" s="55">
        <f t="shared" si="5"/>
        <v>0</v>
      </c>
      <c r="H596" s="227"/>
    </row>
    <row r="597" spans="1:8" s="219" customFormat="1">
      <c r="A597" s="121"/>
      <c r="B597" s="124"/>
      <c r="C597" s="123"/>
      <c r="D597" s="123"/>
      <c r="E597" s="43"/>
      <c r="F597" s="102"/>
      <c r="G597" s="102"/>
      <c r="H597" s="227"/>
    </row>
    <row r="598" spans="1:8" s="219" customFormat="1" ht="76.5">
      <c r="A598" s="9">
        <v>6</v>
      </c>
      <c r="B598" s="221" t="s">
        <v>342</v>
      </c>
      <c r="C598" s="109"/>
      <c r="D598" s="125"/>
      <c r="E598" s="224"/>
      <c r="F598" s="102"/>
      <c r="G598" s="55"/>
      <c r="H598" s="227"/>
    </row>
    <row r="599" spans="1:8" s="219" customFormat="1" ht="20.25" customHeight="1">
      <c r="A599" s="3"/>
      <c r="B599" s="247" t="s">
        <v>271</v>
      </c>
      <c r="C599" s="109">
        <v>10</v>
      </c>
      <c r="D599" s="36" t="s">
        <v>64</v>
      </c>
      <c r="E599" s="224"/>
      <c r="F599" s="102"/>
      <c r="G599" s="55">
        <f>C599*E599</f>
        <v>0</v>
      </c>
      <c r="H599" s="227"/>
    </row>
    <row r="600" spans="1:8" s="219" customFormat="1" ht="30">
      <c r="A600" s="3"/>
      <c r="B600" s="247" t="s">
        <v>341</v>
      </c>
      <c r="C600" s="109">
        <v>10</v>
      </c>
      <c r="D600" s="36" t="s">
        <v>64</v>
      </c>
      <c r="E600" s="224"/>
      <c r="F600" s="102"/>
      <c r="G600" s="55">
        <f>C600*E600</f>
        <v>0</v>
      </c>
      <c r="H600" s="227"/>
    </row>
    <row r="601" spans="1:8" s="219" customFormat="1">
      <c r="A601" s="121"/>
      <c r="B601" s="124"/>
      <c r="C601" s="123"/>
      <c r="D601" s="123"/>
      <c r="E601" s="43"/>
      <c r="F601" s="102"/>
      <c r="G601" s="102"/>
      <c r="H601" s="227"/>
    </row>
    <row r="602" spans="1:8" s="219" customFormat="1" ht="51">
      <c r="A602" s="85">
        <v>7</v>
      </c>
      <c r="B602" s="78" t="s">
        <v>274</v>
      </c>
      <c r="C602" s="228">
        <v>5</v>
      </c>
      <c r="D602" s="64" t="s">
        <v>67</v>
      </c>
      <c r="E602" s="55">
        <f>SUM(G579:G601)</f>
        <v>0</v>
      </c>
      <c r="F602" s="65"/>
      <c r="G602" s="55">
        <f>E602*C602/100</f>
        <v>0</v>
      </c>
      <c r="H602" s="227"/>
    </row>
    <row r="603" spans="1:8" s="219" customFormat="1">
      <c r="A603" s="85"/>
      <c r="B603" s="17"/>
      <c r="C603" s="81"/>
      <c r="D603" s="15"/>
      <c r="E603" s="43"/>
      <c r="F603" s="83"/>
      <c r="G603" s="81"/>
      <c r="H603" s="227"/>
    </row>
    <row r="604" spans="1:8">
      <c r="A604" s="121"/>
      <c r="B604" s="124"/>
      <c r="C604" s="123"/>
      <c r="D604" s="123"/>
    </row>
    <row r="605" spans="1:8" ht="18">
      <c r="A605" s="68"/>
      <c r="B605" s="69" t="s">
        <v>270</v>
      </c>
      <c r="C605" s="70"/>
      <c r="D605" s="70"/>
      <c r="E605" s="71"/>
      <c r="F605" s="281">
        <f>SUM(G576:G604)</f>
        <v>0</v>
      </c>
      <c r="G605" s="281"/>
    </row>
    <row r="606" spans="1:8">
      <c r="B606" s="32"/>
    </row>
    <row r="607" spans="1:8" s="219" customFormat="1">
      <c r="A607" s="104"/>
      <c r="B607" s="32"/>
      <c r="C607" s="105"/>
      <c r="D607" s="105"/>
      <c r="E607" s="43"/>
      <c r="F607" s="102"/>
      <c r="G607" s="102"/>
      <c r="H607" s="227"/>
    </row>
    <row r="608" spans="1:8" s="219" customFormat="1">
      <c r="A608" s="104"/>
      <c r="B608" s="32"/>
      <c r="C608" s="105"/>
      <c r="D608" s="105"/>
      <c r="E608" s="43"/>
      <c r="F608" s="102"/>
      <c r="G608" s="102"/>
      <c r="H608" s="227"/>
    </row>
    <row r="609" spans="1:8" s="219" customFormat="1">
      <c r="A609" s="121"/>
      <c r="B609" s="122" t="s">
        <v>281</v>
      </c>
      <c r="C609" s="123"/>
      <c r="D609" s="123"/>
      <c r="E609" s="43"/>
      <c r="F609" s="102"/>
      <c r="G609" s="102"/>
      <c r="H609" s="227"/>
    </row>
    <row r="610" spans="1:8" s="219" customFormat="1">
      <c r="A610" s="121"/>
      <c r="B610" s="124"/>
      <c r="C610" s="123"/>
      <c r="D610" s="123"/>
      <c r="E610" s="43"/>
      <c r="F610" s="102"/>
      <c r="G610" s="102"/>
      <c r="H610" s="227"/>
    </row>
    <row r="611" spans="1:8" s="219" customFormat="1" ht="54" customHeight="1">
      <c r="A611" s="72"/>
      <c r="B611" s="244" t="s">
        <v>269</v>
      </c>
      <c r="C611" s="73"/>
      <c r="D611" s="74"/>
      <c r="E611" s="75"/>
      <c r="F611" s="73"/>
      <c r="G611" s="76"/>
      <c r="H611" s="227"/>
    </row>
    <row r="612" spans="1:8" s="219" customFormat="1">
      <c r="A612" s="12"/>
      <c r="B612" s="13"/>
      <c r="C612" s="14"/>
      <c r="D612" s="14"/>
      <c r="E612" s="43"/>
      <c r="F612" s="102"/>
      <c r="G612" s="102"/>
      <c r="H612" s="227"/>
    </row>
    <row r="613" spans="1:8" s="219" customFormat="1" ht="153">
      <c r="A613" s="9">
        <v>1</v>
      </c>
      <c r="B613" s="221" t="s">
        <v>385</v>
      </c>
      <c r="C613" s="109"/>
      <c r="D613" s="125"/>
      <c r="E613" s="224"/>
      <c r="F613" s="102"/>
      <c r="G613" s="55"/>
      <c r="H613" s="227"/>
    </row>
    <row r="614" spans="1:8" s="219" customFormat="1" ht="20.25" customHeight="1">
      <c r="A614" s="3"/>
      <c r="B614" s="247" t="s">
        <v>283</v>
      </c>
      <c r="C614" s="109">
        <v>59</v>
      </c>
      <c r="D614" s="36" t="s">
        <v>69</v>
      </c>
      <c r="E614" s="224"/>
      <c r="F614" s="102"/>
      <c r="G614" s="55">
        <f>C614*E614</f>
        <v>0</v>
      </c>
      <c r="H614" s="227"/>
    </row>
    <row r="615" spans="1:8" s="219" customFormat="1" ht="20.25" customHeight="1">
      <c r="A615" s="3"/>
      <c r="B615" s="247" t="s">
        <v>287</v>
      </c>
      <c r="C615" s="109">
        <v>12</v>
      </c>
      <c r="D615" s="36" t="s">
        <v>71</v>
      </c>
      <c r="E615" s="224"/>
      <c r="F615" s="102"/>
      <c r="G615" s="55">
        <f>C615*E615</f>
        <v>0</v>
      </c>
      <c r="H615" s="227"/>
    </row>
    <row r="616" spans="1:8" s="219" customFormat="1" ht="20.25" customHeight="1">
      <c r="A616" s="3"/>
      <c r="B616" s="247" t="s">
        <v>286</v>
      </c>
      <c r="C616" s="109">
        <v>3</v>
      </c>
      <c r="D616" s="36" t="s">
        <v>71</v>
      </c>
      <c r="E616" s="224"/>
      <c r="F616" s="102"/>
      <c r="G616" s="55">
        <f>C616*E616</f>
        <v>0</v>
      </c>
      <c r="H616" s="227"/>
    </row>
    <row r="617" spans="1:8" s="219" customFormat="1" ht="20.25" customHeight="1">
      <c r="A617" s="3"/>
      <c r="B617" s="247" t="s">
        <v>285</v>
      </c>
      <c r="C617" s="109">
        <v>59</v>
      </c>
      <c r="D617" s="36" t="s">
        <v>69</v>
      </c>
      <c r="E617" s="224"/>
      <c r="F617" s="102"/>
      <c r="G617" s="55">
        <f>C617*E617</f>
        <v>0</v>
      </c>
      <c r="H617" s="227"/>
    </row>
    <row r="618" spans="1:8" s="219" customFormat="1" ht="20.25" customHeight="1">
      <c r="A618" s="3"/>
      <c r="B618" s="247" t="s">
        <v>284</v>
      </c>
      <c r="C618" s="109">
        <v>59</v>
      </c>
      <c r="D618" s="36" t="s">
        <v>69</v>
      </c>
      <c r="E618" s="224"/>
      <c r="F618" s="102"/>
      <c r="G618" s="55">
        <f>C618*E618</f>
        <v>0</v>
      </c>
      <c r="H618" s="227"/>
    </row>
    <row r="619" spans="1:8" s="219" customFormat="1">
      <c r="A619" s="121"/>
      <c r="B619" s="280"/>
      <c r="C619" s="123"/>
      <c r="D619" s="123"/>
      <c r="E619" s="43"/>
      <c r="F619" s="102"/>
      <c r="G619" s="102"/>
      <c r="H619" s="227"/>
    </row>
    <row r="620" spans="1:8" s="219" customFormat="1" ht="89.25">
      <c r="A620" s="9">
        <v>2</v>
      </c>
      <c r="B620" s="221" t="s">
        <v>288</v>
      </c>
      <c r="C620" s="109">
        <v>32</v>
      </c>
      <c r="D620" s="36" t="s">
        <v>70</v>
      </c>
      <c r="E620" s="224"/>
      <c r="F620" s="102"/>
      <c r="G620" s="55">
        <f>C620*E620</f>
        <v>0</v>
      </c>
      <c r="H620" s="227"/>
    </row>
    <row r="621" spans="1:8" s="219" customFormat="1">
      <c r="A621" s="121"/>
      <c r="B621" s="280"/>
      <c r="C621" s="123"/>
      <c r="D621" s="123"/>
      <c r="E621" s="43"/>
      <c r="F621" s="102"/>
      <c r="G621" s="102"/>
      <c r="H621" s="227"/>
    </row>
    <row r="622" spans="1:8" s="219" customFormat="1" ht="165.75">
      <c r="A622" s="9">
        <v>3</v>
      </c>
      <c r="B622" s="221" t="s">
        <v>289</v>
      </c>
      <c r="C622" s="109"/>
      <c r="D622" s="125"/>
      <c r="E622" s="224"/>
      <c r="F622" s="102"/>
      <c r="G622" s="55"/>
      <c r="H622" s="227"/>
    </row>
    <row r="623" spans="1:8" s="219" customFormat="1" ht="30">
      <c r="A623" s="3"/>
      <c r="B623" s="247" t="s">
        <v>290</v>
      </c>
      <c r="C623" s="109">
        <v>800</v>
      </c>
      <c r="D623" s="36" t="s">
        <v>69</v>
      </c>
      <c r="E623" s="224"/>
      <c r="F623" s="102"/>
      <c r="G623" s="55">
        <f>C623*E623</f>
        <v>0</v>
      </c>
      <c r="H623" s="227"/>
    </row>
    <row r="624" spans="1:8" s="219" customFormat="1" ht="19.5" customHeight="1">
      <c r="A624" s="3"/>
      <c r="B624" s="247" t="s">
        <v>291</v>
      </c>
      <c r="C624" s="109">
        <v>800</v>
      </c>
      <c r="D624" s="36" t="s">
        <v>69</v>
      </c>
      <c r="E624" s="224"/>
      <c r="F624" s="102"/>
      <c r="G624" s="55">
        <f>C624*E624</f>
        <v>0</v>
      </c>
      <c r="H624" s="227"/>
    </row>
    <row r="625" spans="1:8" s="219" customFormat="1">
      <c r="A625" s="121"/>
      <c r="B625" s="280"/>
      <c r="C625" s="123"/>
      <c r="D625" s="123"/>
      <c r="E625" s="43"/>
      <c r="F625" s="102"/>
      <c r="G625" s="102"/>
      <c r="H625" s="227"/>
    </row>
    <row r="626" spans="1:8" s="219" customFormat="1" ht="38.25">
      <c r="A626" s="85">
        <v>4</v>
      </c>
      <c r="B626" s="78" t="s">
        <v>282</v>
      </c>
      <c r="C626" s="228">
        <v>5</v>
      </c>
      <c r="D626" s="64" t="s">
        <v>67</v>
      </c>
      <c r="E626" s="55">
        <f>SUM(G612:G625)</f>
        <v>0</v>
      </c>
      <c r="F626" s="65"/>
      <c r="G626" s="55">
        <f>E626*C626/100</f>
        <v>0</v>
      </c>
      <c r="H626" s="227"/>
    </row>
    <row r="627" spans="1:8" s="219" customFormat="1">
      <c r="A627" s="85"/>
      <c r="B627" s="17"/>
      <c r="C627" s="81"/>
      <c r="D627" s="15"/>
      <c r="E627" s="43"/>
      <c r="F627" s="83"/>
      <c r="G627" s="81"/>
      <c r="H627" s="227"/>
    </row>
    <row r="628" spans="1:8" s="219" customFormat="1">
      <c r="A628" s="121"/>
      <c r="B628" s="124"/>
      <c r="C628" s="123"/>
      <c r="D628" s="123"/>
      <c r="E628" s="43"/>
      <c r="F628" s="102"/>
      <c r="G628" s="102"/>
      <c r="H628" s="227"/>
    </row>
    <row r="629" spans="1:8" s="219" customFormat="1" ht="18">
      <c r="A629" s="68"/>
      <c r="B629" s="69" t="s">
        <v>292</v>
      </c>
      <c r="C629" s="70"/>
      <c r="D629" s="70"/>
      <c r="E629" s="71"/>
      <c r="F629" s="281">
        <f>SUM(G613:G628)</f>
        <v>0</v>
      </c>
      <c r="G629" s="281"/>
      <c r="H629" s="227"/>
    </row>
    <row r="630" spans="1:8" s="219" customFormat="1">
      <c r="A630" s="104"/>
      <c r="B630" s="32"/>
      <c r="C630" s="105"/>
      <c r="D630" s="105"/>
      <c r="E630" s="43"/>
      <c r="F630" s="102"/>
      <c r="G630" s="102"/>
      <c r="H630" s="227"/>
    </row>
    <row r="631" spans="1:8">
      <c r="B631" s="32"/>
    </row>
    <row r="632" spans="1:8">
      <c r="B632" s="32"/>
    </row>
    <row r="633" spans="1:8" s="219" customFormat="1">
      <c r="A633" s="104"/>
      <c r="B633" s="32"/>
      <c r="C633" s="105"/>
      <c r="D633" s="105"/>
      <c r="E633" s="43"/>
      <c r="F633" s="102"/>
      <c r="G633" s="102"/>
      <c r="H633" s="227"/>
    </row>
    <row r="634" spans="1:8">
      <c r="B634" s="56" t="s">
        <v>280</v>
      </c>
    </row>
    <row r="635" spans="1:8">
      <c r="B635" s="32"/>
    </row>
    <row r="636" spans="1:8" ht="25.5">
      <c r="A636" s="9">
        <v>1</v>
      </c>
      <c r="B636" s="221" t="s">
        <v>206</v>
      </c>
      <c r="C636" s="109">
        <v>1</v>
      </c>
      <c r="D636" s="125" t="s">
        <v>57</v>
      </c>
      <c r="E636" s="10"/>
      <c r="G636" s="55">
        <f>C636*E636</f>
        <v>0</v>
      </c>
    </row>
    <row r="637" spans="1:8">
      <c r="A637" s="121"/>
      <c r="B637" s="126"/>
      <c r="C637" s="123"/>
      <c r="D637" s="123"/>
      <c r="E637" s="10"/>
    </row>
    <row r="638" spans="1:8" s="219" customFormat="1" ht="38.25">
      <c r="A638" s="9">
        <v>2</v>
      </c>
      <c r="B638" s="221" t="s">
        <v>207</v>
      </c>
      <c r="C638" s="109">
        <v>1</v>
      </c>
      <c r="D638" s="125" t="s">
        <v>57</v>
      </c>
      <c r="E638" s="10"/>
      <c r="F638" s="102"/>
      <c r="G638" s="55">
        <f>C638*E638</f>
        <v>0</v>
      </c>
      <c r="H638" s="227"/>
    </row>
    <row r="639" spans="1:8" s="219" customFormat="1">
      <c r="A639" s="121"/>
      <c r="B639" s="126"/>
      <c r="C639" s="123"/>
      <c r="D639" s="123"/>
      <c r="E639" s="10"/>
      <c r="F639" s="102"/>
      <c r="G639" s="102"/>
      <c r="H639" s="227"/>
    </row>
    <row r="640" spans="1:8" ht="63.75">
      <c r="A640" s="9">
        <v>3</v>
      </c>
      <c r="B640" s="78" t="s">
        <v>136</v>
      </c>
      <c r="C640" s="109">
        <v>1</v>
      </c>
      <c r="D640" s="125" t="s">
        <v>57</v>
      </c>
      <c r="E640" s="10"/>
      <c r="G640" s="55">
        <f>C640*E640</f>
        <v>0</v>
      </c>
    </row>
    <row r="641" spans="1:7">
      <c r="A641" s="9"/>
      <c r="B641" s="127"/>
      <c r="C641" s="109"/>
      <c r="D641" s="125"/>
      <c r="E641" s="10"/>
    </row>
    <row r="642" spans="1:7">
      <c r="A642" s="9">
        <v>4</v>
      </c>
      <c r="B642" s="78" t="s">
        <v>137</v>
      </c>
      <c r="C642" s="109">
        <v>1</v>
      </c>
      <c r="D642" s="125" t="s">
        <v>57</v>
      </c>
      <c r="E642" s="10"/>
      <c r="G642" s="55">
        <f>C642*E642</f>
        <v>0</v>
      </c>
    </row>
    <row r="643" spans="1:7">
      <c r="A643" s="9"/>
      <c r="B643" s="127"/>
      <c r="C643" s="109"/>
      <c r="D643" s="125"/>
    </row>
    <row r="644" spans="1:7">
      <c r="A644" s="9"/>
      <c r="B644" s="128"/>
      <c r="C644" s="109"/>
      <c r="D644" s="125"/>
    </row>
    <row r="645" spans="1:7" ht="18">
      <c r="A645" s="68"/>
      <c r="B645" s="69" t="s">
        <v>138</v>
      </c>
      <c r="C645" s="70"/>
      <c r="D645" s="70"/>
      <c r="E645" s="71"/>
      <c r="F645" s="281">
        <f>SUM(G636:G644)</f>
        <v>0</v>
      </c>
      <c r="G645" s="281"/>
    </row>
    <row r="646" spans="1:7">
      <c r="A646" s="121"/>
      <c r="B646" s="122"/>
      <c r="C646" s="123"/>
      <c r="D646" s="123"/>
    </row>
    <row r="647" spans="1:7">
      <c r="A647" s="121"/>
      <c r="B647" s="124"/>
      <c r="C647" s="123"/>
      <c r="D647" s="123"/>
    </row>
  </sheetData>
  <mergeCells count="22">
    <mergeCell ref="C2:E2"/>
    <mergeCell ref="C35:D35"/>
    <mergeCell ref="B39:D39"/>
    <mergeCell ref="B471:B472"/>
    <mergeCell ref="B489:B490"/>
    <mergeCell ref="F645:G645"/>
    <mergeCell ref="F537:G537"/>
    <mergeCell ref="F552:G552"/>
    <mergeCell ref="F570:G570"/>
    <mergeCell ref="F605:G605"/>
    <mergeCell ref="F629:G629"/>
    <mergeCell ref="F330:G330"/>
    <mergeCell ref="F349:G349"/>
    <mergeCell ref="F378:G378"/>
    <mergeCell ref="F508:G508"/>
    <mergeCell ref="F423:G423"/>
    <mergeCell ref="F184:G184"/>
    <mergeCell ref="E88:G88"/>
    <mergeCell ref="F162:G162"/>
    <mergeCell ref="F234:G234"/>
    <mergeCell ref="F295:G295"/>
    <mergeCell ref="F207:G207"/>
  </mergeCells>
  <conditionalFormatting sqref="E64:E82 E84:E88 F2:F11 F39 G12:G20 E38:G38 G23:G36">
    <cfRule type="cellIs" dxfId="3" priority="7" stopIfTrue="1" operator="equal">
      <formula>0</formula>
    </cfRule>
  </conditionalFormatting>
  <conditionalFormatting sqref="E83">
    <cfRule type="cellIs" dxfId="2" priority="4" stopIfTrue="1" operator="equal">
      <formula>0</formula>
    </cfRule>
  </conditionalFormatting>
  <conditionalFormatting sqref="E37">
    <cfRule type="cellIs" dxfId="1" priority="3" stopIfTrue="1" operator="equal">
      <formula>0</formula>
    </cfRule>
  </conditionalFormatting>
  <conditionalFormatting sqref="G21:G22">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Header>&amp;LPZI Popis del&amp;CESPLANADA d.o.o.&amp;Ršt. proj.: 05/2020</oddHeader>
    <oddFooter>&amp;L&amp;A&amp;CVrtec Radlje ob Dravi
(dozidava)&amp;R&amp;P/&amp;N</oddFooter>
  </headerFooter>
  <rowBreaks count="21" manualBreakCount="21">
    <brk id="41" max="6" man="1"/>
    <brk id="90" max="6" man="1"/>
    <brk id="128" max="6" man="1"/>
    <brk id="211" max="6" man="1"/>
    <brk id="237" max="6" man="1"/>
    <brk id="298" max="6" man="1"/>
    <brk id="333" max="6" man="1"/>
    <brk id="352" max="6" man="1"/>
    <brk id="381" max="6" man="1"/>
    <brk id="426" max="6" man="1"/>
    <brk id="445" max="6" man="1"/>
    <brk id="468" max="6" man="1"/>
    <brk id="486" max="6" man="1"/>
    <brk id="496" max="6" man="1"/>
    <brk id="511" max="6" man="1"/>
    <brk id="540" max="6" man="1"/>
    <brk id="555" max="6" man="1"/>
    <brk id="573" max="6" man="1"/>
    <brk id="591" max="6" man="1"/>
    <brk id="608" max="6" man="1"/>
    <brk id="63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73"/>
  <sheetViews>
    <sheetView topLeftCell="A55" workbookViewId="0">
      <selection activeCell="B77" sqref="B77"/>
    </sheetView>
  </sheetViews>
  <sheetFormatPr defaultRowHeight="15"/>
  <cols>
    <col min="1" max="1" width="7.7109375" style="155" customWidth="1"/>
    <col min="2" max="3" width="40.7109375" style="129" customWidth="1"/>
    <col min="4" max="4" width="5.7109375" style="129" customWidth="1"/>
    <col min="5" max="5" width="7.7109375" style="129" customWidth="1"/>
    <col min="6" max="6" width="10.7109375" style="129" customWidth="1"/>
    <col min="7" max="7" width="12.7109375" style="129" customWidth="1"/>
  </cols>
  <sheetData>
    <row r="1" spans="1:7" ht="15.75" thickBot="1">
      <c r="A1" s="132"/>
      <c r="B1" s="190" t="s">
        <v>142</v>
      </c>
      <c r="C1" s="190"/>
      <c r="D1" s="133"/>
      <c r="E1" s="134"/>
      <c r="F1" s="134"/>
      <c r="G1" s="134"/>
    </row>
    <row r="2" spans="1:7">
      <c r="A2" s="135"/>
      <c r="B2" s="136"/>
      <c r="C2" s="136"/>
      <c r="D2" s="137"/>
      <c r="E2" s="136"/>
      <c r="F2" s="136"/>
      <c r="G2" s="136"/>
    </row>
    <row r="3" spans="1:7">
      <c r="A3" s="138"/>
      <c r="B3" s="139" t="s">
        <v>143</v>
      </c>
      <c r="C3" s="139"/>
      <c r="D3" s="140"/>
      <c r="E3" s="141"/>
      <c r="F3" s="141"/>
      <c r="G3" s="141"/>
    </row>
    <row r="4" spans="1:7" ht="180">
      <c r="A4" s="135"/>
      <c r="B4" s="142" t="s">
        <v>144</v>
      </c>
      <c r="C4" s="142"/>
      <c r="D4" s="137"/>
      <c r="E4" s="136"/>
      <c r="F4" s="136"/>
      <c r="G4" s="136"/>
    </row>
    <row r="5" spans="1:7" ht="36">
      <c r="A5" s="135"/>
      <c r="B5" s="143" t="s">
        <v>145</v>
      </c>
      <c r="C5" s="143"/>
      <c r="D5" s="137"/>
      <c r="E5" s="136"/>
      <c r="F5" s="136"/>
      <c r="G5" s="136"/>
    </row>
    <row r="6" spans="1:7">
      <c r="A6" s="135"/>
      <c r="B6" s="143"/>
      <c r="C6" s="143"/>
      <c r="D6" s="137"/>
      <c r="E6" s="136"/>
      <c r="F6" s="136"/>
      <c r="G6" s="136"/>
    </row>
    <row r="7" spans="1:7" ht="15.75" thickBot="1">
      <c r="A7" s="144"/>
      <c r="B7" s="134" t="s">
        <v>146</v>
      </c>
      <c r="C7" s="134" t="s">
        <v>147</v>
      </c>
      <c r="D7" s="145" t="s">
        <v>148</v>
      </c>
      <c r="E7" s="145" t="s">
        <v>139</v>
      </c>
      <c r="F7" s="145" t="s">
        <v>140</v>
      </c>
      <c r="G7" s="145" t="s">
        <v>149</v>
      </c>
    </row>
    <row r="8" spans="1:7">
      <c r="A8" s="146"/>
      <c r="B8" s="147" t="s">
        <v>150</v>
      </c>
      <c r="C8" s="147"/>
      <c r="D8" s="148"/>
      <c r="E8" s="149"/>
      <c r="F8" s="149"/>
      <c r="G8" s="149"/>
    </row>
    <row r="9" spans="1:7" ht="108">
      <c r="A9" s="150">
        <v>1</v>
      </c>
      <c r="B9" s="151" t="s">
        <v>151</v>
      </c>
      <c r="C9" s="152"/>
      <c r="D9" s="153"/>
      <c r="E9" s="154"/>
      <c r="F9" s="200"/>
      <c r="G9" s="191"/>
    </row>
    <row r="10" spans="1:7">
      <c r="B10" s="151" t="s">
        <v>152</v>
      </c>
      <c r="C10" s="152"/>
      <c r="D10" s="156"/>
      <c r="F10" s="201"/>
    </row>
    <row r="11" spans="1:7">
      <c r="A11" s="157"/>
      <c r="B11" s="158" t="s">
        <v>153</v>
      </c>
      <c r="C11" s="159"/>
      <c r="D11" s="160"/>
      <c r="E11" s="161"/>
      <c r="F11" s="202"/>
      <c r="G11" s="161"/>
    </row>
    <row r="12" spans="1:7">
      <c r="B12" s="162" t="s">
        <v>154</v>
      </c>
      <c r="C12" s="197"/>
      <c r="D12" s="163" t="s">
        <v>69</v>
      </c>
      <c r="E12" s="164">
        <v>289.67</v>
      </c>
      <c r="F12" s="165"/>
      <c r="G12" s="192">
        <f>E12*F12</f>
        <v>0</v>
      </c>
    </row>
    <row r="13" spans="1:7" ht="15.75" thickBot="1">
      <c r="B13" s="156"/>
      <c r="C13" s="198"/>
      <c r="D13" s="156"/>
      <c r="F13" s="201"/>
    </row>
    <row r="14" spans="1:7">
      <c r="A14" s="146"/>
      <c r="B14" s="147" t="s">
        <v>155</v>
      </c>
      <c r="C14" s="199"/>
      <c r="D14" s="148"/>
      <c r="E14" s="149"/>
      <c r="F14" s="203"/>
      <c r="G14" s="149"/>
    </row>
    <row r="15" spans="1:7" ht="252">
      <c r="A15" s="166">
        <v>1</v>
      </c>
      <c r="B15" s="167" t="s">
        <v>156</v>
      </c>
      <c r="C15" s="168"/>
      <c r="D15" s="169"/>
      <c r="E15" s="170"/>
      <c r="F15" s="204"/>
      <c r="G15" s="170"/>
    </row>
    <row r="16" spans="1:7" ht="168">
      <c r="A16" s="166">
        <v>2</v>
      </c>
      <c r="B16" s="167" t="s">
        <v>157</v>
      </c>
      <c r="C16" s="168"/>
      <c r="D16" s="169"/>
      <c r="E16" s="170"/>
      <c r="F16" s="204"/>
      <c r="G16" s="170"/>
    </row>
    <row r="17" spans="1:7" ht="84">
      <c r="A17" s="166">
        <v>3</v>
      </c>
      <c r="B17" s="167" t="s">
        <v>158</v>
      </c>
      <c r="C17" s="168"/>
      <c r="D17" s="169"/>
      <c r="E17" s="170"/>
      <c r="F17" s="204"/>
      <c r="G17" s="170"/>
    </row>
    <row r="18" spans="1:7" ht="48">
      <c r="A18" s="166">
        <v>4</v>
      </c>
      <c r="B18" s="193" t="s">
        <v>159</v>
      </c>
      <c r="C18" s="171"/>
      <c r="D18" s="169"/>
      <c r="E18" s="170"/>
      <c r="F18" s="204"/>
      <c r="G18" s="170"/>
    </row>
    <row r="19" spans="1:7">
      <c r="B19" s="151" t="s">
        <v>160</v>
      </c>
      <c r="C19" s="152"/>
      <c r="D19" s="156"/>
      <c r="F19" s="201"/>
    </row>
    <row r="20" spans="1:7" ht="24">
      <c r="B20" s="151" t="s">
        <v>161</v>
      </c>
      <c r="C20" s="152"/>
      <c r="D20" s="156"/>
      <c r="F20" s="201"/>
    </row>
    <row r="21" spans="1:7" ht="36">
      <c r="B21" s="151" t="s">
        <v>162</v>
      </c>
      <c r="C21" s="152"/>
      <c r="D21" s="156"/>
      <c r="F21" s="201"/>
    </row>
    <row r="22" spans="1:7" ht="24">
      <c r="A22" s="157"/>
      <c r="B22" s="158" t="s">
        <v>163</v>
      </c>
      <c r="C22" s="159"/>
      <c r="D22" s="160"/>
      <c r="E22" s="161"/>
      <c r="F22" s="202"/>
      <c r="G22" s="161"/>
    </row>
    <row r="23" spans="1:7">
      <c r="B23" s="162" t="s">
        <v>154</v>
      </c>
      <c r="C23" s="197"/>
      <c r="D23" s="163" t="s">
        <v>69</v>
      </c>
      <c r="E23" s="164">
        <v>451.07</v>
      </c>
      <c r="F23" s="165"/>
      <c r="G23" s="192">
        <f>E23*F23</f>
        <v>0</v>
      </c>
    </row>
    <row r="24" spans="1:7">
      <c r="B24" s="151"/>
      <c r="C24" s="152"/>
      <c r="D24" s="156"/>
      <c r="F24" s="201"/>
    </row>
    <row r="25" spans="1:7" ht="15.75" thickBot="1">
      <c r="B25" s="156"/>
      <c r="C25" s="198"/>
      <c r="D25" s="156"/>
      <c r="F25" s="201"/>
    </row>
    <row r="26" spans="1:7">
      <c r="A26" s="146"/>
      <c r="B26" s="147" t="s">
        <v>164</v>
      </c>
      <c r="C26" s="199"/>
      <c r="D26" s="148"/>
      <c r="E26" s="149"/>
      <c r="F26" s="203"/>
      <c r="G26" s="149"/>
    </row>
    <row r="27" spans="1:7" ht="168">
      <c r="A27" s="166">
        <v>1</v>
      </c>
      <c r="B27" s="167" t="s">
        <v>165</v>
      </c>
      <c r="C27" s="168"/>
      <c r="D27" s="169"/>
      <c r="E27" s="170"/>
      <c r="F27" s="204"/>
      <c r="G27" s="170"/>
    </row>
    <row r="28" spans="1:7" ht="132">
      <c r="A28" s="166">
        <v>2</v>
      </c>
      <c r="B28" s="167" t="s">
        <v>166</v>
      </c>
      <c r="C28" s="168"/>
      <c r="D28" s="169"/>
      <c r="E28" s="170"/>
      <c r="F28" s="204"/>
      <c r="G28" s="170"/>
    </row>
    <row r="29" spans="1:7">
      <c r="B29" s="151" t="s">
        <v>167</v>
      </c>
      <c r="C29" s="152"/>
      <c r="D29" s="156"/>
      <c r="F29" s="201"/>
    </row>
    <row r="30" spans="1:7" ht="24">
      <c r="B30" s="151" t="s">
        <v>168</v>
      </c>
      <c r="C30" s="152"/>
      <c r="D30" s="156"/>
      <c r="F30" s="201"/>
    </row>
    <row r="31" spans="1:7" ht="24">
      <c r="B31" s="151" t="s">
        <v>169</v>
      </c>
      <c r="C31" s="152"/>
      <c r="D31" s="156"/>
      <c r="F31" s="201"/>
    </row>
    <row r="32" spans="1:7" ht="24">
      <c r="B32" s="151" t="s">
        <v>170</v>
      </c>
      <c r="C32" s="152"/>
      <c r="D32" s="156"/>
      <c r="F32" s="201"/>
    </row>
    <row r="33" spans="1:7" ht="24">
      <c r="B33" s="151" t="s">
        <v>171</v>
      </c>
      <c r="C33" s="152"/>
      <c r="D33" s="156"/>
      <c r="F33" s="201"/>
    </row>
    <row r="34" spans="1:7" ht="24">
      <c r="A34" s="157"/>
      <c r="B34" s="158" t="s">
        <v>172</v>
      </c>
      <c r="C34" s="159"/>
      <c r="D34" s="160"/>
      <c r="E34" s="161"/>
      <c r="F34" s="202"/>
      <c r="G34" s="161"/>
    </row>
    <row r="35" spans="1:7">
      <c r="B35" s="162" t="s">
        <v>173</v>
      </c>
      <c r="C35" s="197"/>
      <c r="D35" s="163" t="s">
        <v>69</v>
      </c>
      <c r="E35" s="164">
        <v>247.47</v>
      </c>
      <c r="F35" s="165"/>
      <c r="G35" s="192">
        <f>E35*F35</f>
        <v>0</v>
      </c>
    </row>
    <row r="36" spans="1:7">
      <c r="B36" s="162"/>
      <c r="C36" s="197"/>
      <c r="D36" s="163"/>
      <c r="E36" s="164"/>
      <c r="F36" s="165"/>
      <c r="G36" s="192"/>
    </row>
    <row r="37" spans="1:7" ht="24">
      <c r="A37" s="172"/>
      <c r="B37" s="173" t="s">
        <v>174</v>
      </c>
      <c r="C37" s="174"/>
      <c r="D37" s="175"/>
      <c r="E37" s="176"/>
      <c r="F37" s="205"/>
      <c r="G37" s="176"/>
    </row>
    <row r="38" spans="1:7" ht="24">
      <c r="B38" s="151" t="s">
        <v>175</v>
      </c>
      <c r="C38" s="152"/>
      <c r="D38" s="156"/>
      <c r="F38" s="201"/>
    </row>
    <row r="39" spans="1:7" ht="24">
      <c r="B39" s="151" t="s">
        <v>176</v>
      </c>
      <c r="C39" s="152"/>
      <c r="D39" s="156"/>
      <c r="F39" s="201"/>
    </row>
    <row r="40" spans="1:7" ht="24">
      <c r="B40" s="151" t="s">
        <v>177</v>
      </c>
      <c r="C40" s="152"/>
      <c r="D40" s="156"/>
      <c r="F40" s="201"/>
    </row>
    <row r="41" spans="1:7" ht="24">
      <c r="A41" s="177"/>
      <c r="B41" s="178" t="s">
        <v>178</v>
      </c>
      <c r="C41" s="179"/>
      <c r="D41" s="180"/>
      <c r="E41" s="181"/>
      <c r="F41" s="206"/>
      <c r="G41" s="181"/>
    </row>
    <row r="42" spans="1:7" ht="24">
      <c r="B42" s="151" t="s">
        <v>179</v>
      </c>
      <c r="C42" s="152"/>
      <c r="D42" s="156"/>
      <c r="F42" s="201"/>
    </row>
    <row r="43" spans="1:7" ht="24">
      <c r="A43" s="157"/>
      <c r="B43" s="158" t="s">
        <v>180</v>
      </c>
      <c r="C43" s="159"/>
      <c r="D43" s="160"/>
      <c r="E43" s="161"/>
      <c r="F43" s="202"/>
      <c r="G43" s="161"/>
    </row>
    <row r="44" spans="1:7" ht="24">
      <c r="B44" s="162" t="s">
        <v>181</v>
      </c>
      <c r="C44" s="197"/>
      <c r="D44" s="163" t="s">
        <v>69</v>
      </c>
      <c r="E44" s="164">
        <v>405.87</v>
      </c>
      <c r="F44" s="165"/>
      <c r="G44" s="192">
        <f>E44*F44</f>
        <v>0</v>
      </c>
    </row>
    <row r="45" spans="1:7" ht="15.75" thickBot="1">
      <c r="B45" s="151"/>
      <c r="C45" s="152"/>
      <c r="D45" s="156"/>
      <c r="F45" s="201"/>
    </row>
    <row r="46" spans="1:7">
      <c r="A46" s="146"/>
      <c r="B46" s="147" t="s">
        <v>182</v>
      </c>
      <c r="C46" s="199"/>
      <c r="D46" s="148"/>
      <c r="E46" s="149"/>
      <c r="F46" s="203"/>
      <c r="G46" s="149"/>
    </row>
    <row r="47" spans="1:7" ht="96">
      <c r="A47" s="166">
        <v>1</v>
      </c>
      <c r="B47" s="167" t="s">
        <v>183</v>
      </c>
      <c r="C47" s="168"/>
      <c r="D47" s="182"/>
      <c r="E47" s="183"/>
      <c r="F47" s="207"/>
      <c r="G47" s="194"/>
    </row>
    <row r="48" spans="1:7" ht="24">
      <c r="B48" s="151" t="s">
        <v>184</v>
      </c>
      <c r="C48" s="152"/>
      <c r="D48" s="156"/>
      <c r="F48" s="201"/>
    </row>
    <row r="49" spans="1:7" ht="24">
      <c r="B49" s="151" t="s">
        <v>185</v>
      </c>
      <c r="C49" s="152"/>
      <c r="D49" s="156"/>
      <c r="F49" s="201"/>
    </row>
    <row r="50" spans="1:7" ht="24">
      <c r="B50" s="151" t="s">
        <v>186</v>
      </c>
      <c r="C50" s="152"/>
      <c r="D50" s="156"/>
      <c r="F50" s="201"/>
    </row>
    <row r="51" spans="1:7">
      <c r="B51" s="151" t="s">
        <v>187</v>
      </c>
      <c r="C51" s="152"/>
      <c r="D51" s="156"/>
      <c r="F51" s="201"/>
    </row>
    <row r="52" spans="1:7">
      <c r="A52" s="157"/>
      <c r="B52" s="158" t="s">
        <v>188</v>
      </c>
      <c r="C52" s="159"/>
      <c r="D52" s="160"/>
      <c r="E52" s="161"/>
      <c r="F52" s="202"/>
      <c r="G52" s="161"/>
    </row>
    <row r="53" spans="1:7" ht="24">
      <c r="B53" s="162" t="s">
        <v>189</v>
      </c>
      <c r="C53" s="197"/>
      <c r="D53" s="163" t="s">
        <v>69</v>
      </c>
      <c r="E53" s="164">
        <v>189.12</v>
      </c>
      <c r="F53" s="165"/>
      <c r="G53" s="192">
        <f>E53*F53</f>
        <v>0</v>
      </c>
    </row>
    <row r="54" spans="1:7" ht="15.75" thickBot="1">
      <c r="B54" s="151"/>
      <c r="C54" s="152"/>
      <c r="D54" s="156"/>
      <c r="F54" s="201"/>
    </row>
    <row r="55" spans="1:7">
      <c r="A55" s="146"/>
      <c r="B55" s="147" t="s">
        <v>190</v>
      </c>
      <c r="C55" s="199"/>
      <c r="D55" s="148"/>
      <c r="E55" s="149"/>
      <c r="F55" s="203"/>
      <c r="G55" s="149"/>
    </row>
    <row r="56" spans="1:7" ht="48">
      <c r="A56" s="166">
        <v>1</v>
      </c>
      <c r="B56" s="167" t="s">
        <v>191</v>
      </c>
      <c r="C56" s="168"/>
      <c r="D56" s="182"/>
      <c r="E56" s="183"/>
      <c r="F56" s="207"/>
      <c r="G56" s="194"/>
    </row>
    <row r="57" spans="1:7">
      <c r="B57" s="162" t="s">
        <v>192</v>
      </c>
      <c r="C57" s="197"/>
      <c r="D57" s="163" t="s">
        <v>69</v>
      </c>
      <c r="E57" s="164">
        <v>30.28</v>
      </c>
      <c r="F57" s="165"/>
      <c r="G57" s="192">
        <f>E57*F57</f>
        <v>0</v>
      </c>
    </row>
    <row r="58" spans="1:7" ht="15.75" thickBot="1">
      <c r="B58" s="151"/>
      <c r="C58" s="152"/>
      <c r="D58" s="156"/>
      <c r="F58" s="201"/>
    </row>
    <row r="59" spans="1:7">
      <c r="A59" s="146"/>
      <c r="B59" s="147" t="s">
        <v>193</v>
      </c>
      <c r="C59" s="199"/>
      <c r="D59" s="148"/>
      <c r="E59" s="149"/>
      <c r="F59" s="203"/>
      <c r="G59" s="149"/>
    </row>
    <row r="60" spans="1:7" ht="72">
      <c r="A60" s="166">
        <v>1</v>
      </c>
      <c r="B60" s="167" t="s">
        <v>125</v>
      </c>
      <c r="C60" s="168"/>
      <c r="D60" s="182"/>
      <c r="E60" s="183"/>
      <c r="F60" s="207"/>
      <c r="G60" s="194"/>
    </row>
    <row r="61" spans="1:7">
      <c r="B61" s="162" t="s">
        <v>194</v>
      </c>
      <c r="C61" s="197"/>
      <c r="D61" s="163" t="s">
        <v>69</v>
      </c>
      <c r="E61" s="164">
        <v>139.46</v>
      </c>
      <c r="F61" s="165"/>
      <c r="G61" s="192">
        <f>E61*F61</f>
        <v>0</v>
      </c>
    </row>
    <row r="62" spans="1:7" ht="15.75" thickBot="1">
      <c r="B62" s="151"/>
      <c r="C62" s="152"/>
      <c r="D62" s="156"/>
      <c r="F62" s="201"/>
    </row>
    <row r="63" spans="1:7">
      <c r="A63" s="146"/>
      <c r="B63" s="147" t="s">
        <v>195</v>
      </c>
      <c r="C63" s="199"/>
      <c r="D63" s="148"/>
      <c r="E63" s="149"/>
      <c r="F63" s="203"/>
      <c r="G63" s="149"/>
    </row>
    <row r="64" spans="1:7" ht="60">
      <c r="A64" s="166">
        <v>1</v>
      </c>
      <c r="B64" s="167" t="s">
        <v>111</v>
      </c>
      <c r="C64" s="168"/>
      <c r="D64" s="184" t="s">
        <v>141</v>
      </c>
      <c r="E64" s="185">
        <v>2</v>
      </c>
      <c r="F64" s="186"/>
      <c r="G64" s="195">
        <f>E64*F64</f>
        <v>0</v>
      </c>
    </row>
    <row r="65" spans="1:7">
      <c r="B65" s="156"/>
      <c r="C65" s="156"/>
      <c r="D65" s="156"/>
    </row>
    <row r="66" spans="1:7">
      <c r="A66" s="187"/>
      <c r="B66" s="188"/>
      <c r="C66" s="188"/>
      <c r="D66" s="188"/>
      <c r="E66" s="188"/>
      <c r="F66" s="188"/>
      <c r="G66" s="196"/>
    </row>
    <row r="67" spans="1:7">
      <c r="A67" s="209"/>
      <c r="B67" s="210" t="s">
        <v>5</v>
      </c>
      <c r="C67" s="210"/>
      <c r="D67" s="130"/>
      <c r="E67" s="130"/>
      <c r="F67" s="208"/>
      <c r="G67" s="211">
        <f>SUM(G9:G64)</f>
        <v>0</v>
      </c>
    </row>
    <row r="68" spans="1:7" ht="15.75" thickBot="1">
      <c r="A68" s="212"/>
      <c r="B68" s="213" t="s">
        <v>196</v>
      </c>
      <c r="C68" s="213"/>
      <c r="D68" s="214"/>
      <c r="E68" s="214"/>
      <c r="F68" s="215"/>
      <c r="G68" s="215">
        <f>SUM(G67*0.22)</f>
        <v>0</v>
      </c>
    </row>
    <row r="69" spans="1:7" ht="15.75" thickTop="1">
      <c r="A69" s="209"/>
      <c r="B69" s="131"/>
      <c r="C69" s="131"/>
      <c r="D69" s="130"/>
      <c r="E69" s="130"/>
      <c r="F69" s="208"/>
      <c r="G69" s="208"/>
    </row>
    <row r="70" spans="1:7">
      <c r="A70" s="209"/>
      <c r="B70" s="216" t="s">
        <v>197</v>
      </c>
      <c r="C70" s="216"/>
      <c r="D70" s="130"/>
      <c r="E70" s="130"/>
      <c r="F70" s="208"/>
      <c r="G70" s="217">
        <f>SUM(G67:G68)</f>
        <v>0</v>
      </c>
    </row>
    <row r="72" spans="1:7" s="189" customFormat="1">
      <c r="A72" s="187"/>
      <c r="B72" s="188" t="s">
        <v>198</v>
      </c>
      <c r="C72" s="188"/>
      <c r="D72" s="188"/>
      <c r="E72" s="188"/>
      <c r="F72" s="188"/>
      <c r="G72" s="188"/>
    </row>
    <row r="73" spans="1:7" s="189" customFormat="1">
      <c r="A73" s="187"/>
      <c r="B73" s="218" t="s">
        <v>199</v>
      </c>
      <c r="C73" s="188"/>
      <c r="D73" s="188"/>
      <c r="E73" s="188"/>
      <c r="F73" s="188"/>
      <c r="G73" s="18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Gradbena in obrtniška dela</vt:lpstr>
      <vt:lpstr>Finalne obdelave</vt:lpstr>
      <vt:lpstr>'Gradbena in obrtniška dela'!Področje_tiskanja</vt:lpstr>
      <vt:lpstr>'Gradbena in obrtniška dela'!Tiskanje_naslovov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Jože Cugelj</dc:creator>
  <cp:lastModifiedBy>Maša Peteržinek</cp:lastModifiedBy>
  <cp:lastPrinted>2019-02-18T21:31:37Z</cp:lastPrinted>
  <dcterms:created xsi:type="dcterms:W3CDTF">2016-12-16T11:13:28Z</dcterms:created>
  <dcterms:modified xsi:type="dcterms:W3CDTF">2020-03-10T05:55:28Z</dcterms:modified>
</cp:coreProperties>
</file>