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d01\RedirectedDocuments\MasaP\My Documents\JAVNA NAROČILA\PRIZIDEK K VRTCU RADLJE OB DRAVI\"/>
    </mc:Choice>
  </mc:AlternateContent>
  <bookViews>
    <workbookView xWindow="29295" yWindow="600" windowWidth="27180" windowHeight="13950"/>
  </bookViews>
  <sheets>
    <sheet name="Jaki tok" sheetId="1" r:id="rId1"/>
    <sheet name="TELEFONIJA, PC" sheetId="11" r:id="rId2"/>
    <sheet name="VAROVANJE" sheetId="22" r:id="rId3"/>
    <sheet name="DOKUMENTACIJA" sheetId="17" r:id="rId4"/>
    <sheet name="REKAPITULACIJA" sheetId="16" r:id="rId5"/>
  </sheets>
  <definedNames>
    <definedName name="_xlnm.Print_Area" localSheetId="0">'Jaki tok'!$A$1:$G$184</definedName>
    <definedName name="_xlnm.Print_Area" localSheetId="4">REKAPITULACIJA!$A$1:$E$11</definedName>
    <definedName name="_xlnm.Print_Area" localSheetId="1">'TELEFONIJA, PC'!$A$1:$G$56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1" l="1"/>
  <c r="G12" i="22" l="1"/>
  <c r="G19" i="22"/>
  <c r="G17" i="22"/>
  <c r="G15" i="22"/>
  <c r="G9" i="22"/>
  <c r="G7" i="22"/>
  <c r="G5" i="22"/>
  <c r="F21" i="22" l="1"/>
  <c r="G21" i="22" s="1"/>
  <c r="G23" i="22" s="1"/>
  <c r="G27" i="22" s="1"/>
  <c r="E7" i="16" s="1"/>
  <c r="G43" i="11" l="1"/>
  <c r="G141" i="1" l="1"/>
  <c r="G89" i="1"/>
  <c r="G62" i="1"/>
  <c r="G52" i="1"/>
  <c r="G26" i="1"/>
  <c r="G24" i="1"/>
  <c r="G22" i="1"/>
  <c r="G107" i="1" l="1"/>
  <c r="G82" i="1"/>
  <c r="G20" i="17" l="1"/>
  <c r="G13" i="17"/>
  <c r="G11" i="17"/>
  <c r="G9" i="17"/>
  <c r="F48" i="11"/>
  <c r="G48" i="11" s="1"/>
  <c r="G23" i="11"/>
  <c r="G21" i="11"/>
  <c r="G18" i="11"/>
  <c r="G16" i="11"/>
  <c r="G15" i="11"/>
  <c r="G10" i="11"/>
  <c r="G173" i="1"/>
  <c r="G171" i="1"/>
  <c r="G169" i="1"/>
  <c r="G167" i="1"/>
  <c r="G165" i="1"/>
  <c r="G163" i="1"/>
  <c r="G161" i="1"/>
  <c r="G159" i="1"/>
  <c r="G157" i="1"/>
  <c r="G155" i="1"/>
  <c r="G153" i="1"/>
  <c r="G132" i="1"/>
  <c r="G104" i="1"/>
  <c r="G102" i="1"/>
  <c r="G99" i="1"/>
  <c r="G96" i="1"/>
  <c r="G95" i="1"/>
  <c r="G94" i="1"/>
  <c r="G91" i="1"/>
  <c r="G88" i="1"/>
  <c r="G87" i="1"/>
  <c r="G84" i="1"/>
  <c r="G81" i="1"/>
  <c r="G74" i="1"/>
  <c r="G78" i="1"/>
  <c r="G77" i="1"/>
  <c r="G73" i="1"/>
  <c r="G71" i="1"/>
  <c r="G68" i="1"/>
  <c r="G67" i="1"/>
  <c r="G66" i="1"/>
  <c r="G65" i="1"/>
  <c r="G61" i="1"/>
  <c r="G60" i="1"/>
  <c r="G59" i="1"/>
  <c r="G58" i="1"/>
  <c r="G55" i="1"/>
  <c r="G53" i="1"/>
  <c r="G51" i="1"/>
  <c r="G50" i="1"/>
  <c r="G49" i="1"/>
  <c r="G48" i="1"/>
  <c r="G47" i="1"/>
  <c r="G35" i="1"/>
  <c r="G33" i="1"/>
  <c r="G28" i="1"/>
  <c r="G20" i="1"/>
  <c r="G18" i="1"/>
  <c r="G16" i="1"/>
  <c r="G14" i="1"/>
  <c r="G12" i="1"/>
  <c r="G10" i="1"/>
  <c r="G26" i="17" l="1"/>
  <c r="E8" i="16" s="1"/>
  <c r="F25" i="11"/>
  <c r="G25" i="11" s="1"/>
  <c r="F27" i="11"/>
  <c r="G27" i="11" s="1"/>
  <c r="F177" i="1"/>
  <c r="G177" i="1" s="1"/>
  <c r="F146" i="1"/>
  <c r="G146" i="1" s="1"/>
  <c r="F144" i="1"/>
  <c r="G144" i="1" s="1"/>
  <c r="F111" i="1"/>
  <c r="G111" i="1" s="1"/>
  <c r="F37" i="1"/>
  <c r="G37" i="1" s="1"/>
  <c r="F46" i="11"/>
  <c r="G46" i="11" s="1"/>
  <c r="G50" i="11" s="1"/>
  <c r="F175" i="1"/>
  <c r="G175" i="1" s="1"/>
  <c r="F109" i="1"/>
  <c r="G109" i="1" s="1"/>
  <c r="F39" i="1"/>
  <c r="G39" i="1" s="1"/>
  <c r="G41" i="1" l="1"/>
  <c r="G148" i="1"/>
  <c r="G29" i="11"/>
  <c r="G56" i="11" s="1"/>
  <c r="E6" i="16" s="1"/>
  <c r="G179" i="1"/>
  <c r="G113" i="1"/>
  <c r="G182" i="1" l="1"/>
  <c r="E5" i="16" s="1"/>
  <c r="E10" i="16" s="1"/>
</calcChain>
</file>

<file path=xl/sharedStrings.xml><?xml version="1.0" encoding="utf-8"?>
<sst xmlns="http://schemas.openxmlformats.org/spreadsheetml/2006/main" count="382" uniqueCount="179">
  <si>
    <t>zap. št.</t>
  </si>
  <si>
    <t>enota</t>
  </si>
  <si>
    <t>količina</t>
  </si>
  <si>
    <t>PROJEKTANTSKI POPIS MATERIALA IN DEL</t>
  </si>
  <si>
    <t>1.</t>
  </si>
  <si>
    <t>kos</t>
  </si>
  <si>
    <t>2.</t>
  </si>
  <si>
    <t>Nepredvidena dodatna dela pri montaži svetilk, po dogovoru z odgovornim nadzornim organom in z vpisom v gradbeni dnevnik, obračunana po dejanskih vgrajenih količinah, ocenjeno</t>
  </si>
  <si>
    <t>Drobni nespecificirani material, transportni in manipulativni stroški, funkcionalni preizkus vseh tokokrogov in delovanja zaščitnih sistemov</t>
  </si>
  <si>
    <t>3.</t>
  </si>
  <si>
    <t>4.</t>
  </si>
  <si>
    <t>%</t>
  </si>
  <si>
    <t>kpl</t>
  </si>
  <si>
    <t>SKUPAJ RAZSVETLJAVA</t>
  </si>
  <si>
    <t>INSTALACIJSKI MATERIAL</t>
  </si>
  <si>
    <t>m</t>
  </si>
  <si>
    <t>Signalno komunikacijski kabel:</t>
  </si>
  <si>
    <t>Instalacijska trda plastična gibljiva rebrasta cev, položena v  zid, komplet z dozami in pritrdilnim materialom</t>
  </si>
  <si>
    <t>RB 16</t>
  </si>
  <si>
    <t>RB 23</t>
  </si>
  <si>
    <t>5.</t>
  </si>
  <si>
    <t>6.</t>
  </si>
  <si>
    <t>7.</t>
  </si>
  <si>
    <t>8.</t>
  </si>
  <si>
    <t>9.</t>
  </si>
  <si>
    <t>10.</t>
  </si>
  <si>
    <t>Vodnik P-Y za izenačevanje potencialov in povezavo kovinskih mas, položen prosto ali uvlečen v predhodno položene instalacijske cevi</t>
  </si>
  <si>
    <t>Povezava kovinskih mas z vodnikom za izenačevanje potencialov, komplet z ustreznimi objemkami in pritrdilnim materialom</t>
  </si>
  <si>
    <t>-z vijačenjem</t>
  </si>
  <si>
    <t>11.</t>
  </si>
  <si>
    <t>12.</t>
  </si>
  <si>
    <t>13.</t>
  </si>
  <si>
    <t>14.</t>
  </si>
  <si>
    <t xml:space="preserve"> - fi 78 mm</t>
  </si>
  <si>
    <t>Podometna razvodna doza, komplet z uvodnicami in pritrdilnim priborom za v beton ali zidano steno - dobava in montaža</t>
  </si>
  <si>
    <t>SKUPAJ INSTALACIJSKI MATERIAL</t>
  </si>
  <si>
    <t>15.</t>
  </si>
  <si>
    <t>16.</t>
  </si>
  <si>
    <t>Nepredvidena dodatna dela pri montaži po dogovoru z odgovornim nadzornim organom in z vpisom v gradbeni dnevnik, obračunana po dejanskih vgrajenih količinah, ocenjeno</t>
  </si>
  <si>
    <t>OMARE</t>
  </si>
  <si>
    <t xml:space="preserve"> - omara po opisu - 1 kos</t>
  </si>
  <si>
    <t xml:space="preserve"> - N zbiralka</t>
  </si>
  <si>
    <t xml:space="preserve"> - Pe zbiralka</t>
  </si>
  <si>
    <t>SKUPAJ</t>
  </si>
  <si>
    <t>SKUPAJ OMARE</t>
  </si>
  <si>
    <t xml:space="preserve"> - P/F-Y  6 (HO7V-K)</t>
  </si>
  <si>
    <t>RB 32</t>
  </si>
  <si>
    <t>DOKUMENTACIJA</t>
  </si>
  <si>
    <t>MERITVE</t>
  </si>
  <si>
    <t>Funkcionalni preizkusi, instalacijske meritve in spuščanje v pogon vseh jako točnih instalacij</t>
  </si>
  <si>
    <t>SKUPAJ MERITVE</t>
  </si>
  <si>
    <t>SKUPAJ TEHNIČNA DOKUMENTACIJA</t>
  </si>
  <si>
    <t>REKAPITULACIJA</t>
  </si>
  <si>
    <t>SKUPAJ DOKUMENTACIJA</t>
  </si>
  <si>
    <t xml:space="preserve">Kabel s Cu vodniki - 0,5 kV položen v cevi </t>
  </si>
  <si>
    <t xml:space="preserve">SKUPAJ </t>
  </si>
  <si>
    <t>RAZDELILCI</t>
  </si>
  <si>
    <t>UTP cat. 6</t>
  </si>
  <si>
    <t>Izpusti za svetilke ( kabel se zaključi na zaščitne sponke [L,N,Pe]:</t>
  </si>
  <si>
    <t>Signalno - komunikacijski kabli položeni v cevi:</t>
  </si>
  <si>
    <t xml:space="preserve"> - stropna ali stenska</t>
  </si>
  <si>
    <t>NYM-J  3 x 1.5mm2</t>
  </si>
  <si>
    <t>NYM-J  4 x 1.5mm2</t>
  </si>
  <si>
    <t>NYM-J  5 x 1.5mm2</t>
  </si>
  <si>
    <t>NYM-J  3 x 2.5mm2</t>
  </si>
  <si>
    <t>NYM-J  5 x 2.5mm2</t>
  </si>
  <si>
    <t>Podometna doza za izenačevanje potencialov, komplet s Cu zbiralko in pritrdilnim materialom - dobava in montaža (DIP)</t>
  </si>
  <si>
    <t xml:space="preserve"> - odvodnik prenapetosto PROTEC-C - 4kos</t>
  </si>
  <si>
    <t>Liycy 2*0,75mm2 za termostate</t>
  </si>
  <si>
    <t>Podometna vtičnica MODUL. Vtičnice morajo imeti blokado enojnega vtika. Kot TEM skupaj z dozo, montažnim in okrasnim okvirjem</t>
  </si>
  <si>
    <t xml:space="preserve"> - P/F-Y 16 (HO7V-K)</t>
  </si>
  <si>
    <t>SKUPAJ ELEKTROINSTALACIJE</t>
  </si>
  <si>
    <t>Izdelava izvršilnih načrtov PID v 3 izvodih</t>
  </si>
  <si>
    <t>Montaža svetilk</t>
  </si>
  <si>
    <t>Senzorsko stikalo nadometno 16A</t>
  </si>
  <si>
    <t xml:space="preserve"> - P/F-Y 10 (HO7V-K)</t>
  </si>
  <si>
    <t>OPOMBA</t>
  </si>
  <si>
    <t>Podometno stikalo MODUL - kot TEM, 250V, 16A skupaj z dozo, montažnim in okrasnim okvirjem beli</t>
  </si>
  <si>
    <t>Tesnilna masa oz. požarna malta oz. požarne vraćke za tesnenje prebojev skozi požarne sektorje</t>
  </si>
  <si>
    <t>kg</t>
  </si>
  <si>
    <t>Za vse postavke velja dobava in montaža.</t>
  </si>
  <si>
    <t>navadno</t>
  </si>
  <si>
    <t>Vtičnica za montažo v parapetni kanal</t>
  </si>
  <si>
    <t>Parapetni kanal dim 178x65mm s pregrado</t>
  </si>
  <si>
    <t>Priključki</t>
  </si>
  <si>
    <t>Priključek za Žaluzije</t>
  </si>
  <si>
    <t>Kabelska polica skupaj s konzolami in pritrdilnim materialom</t>
  </si>
  <si>
    <t>PK100</t>
  </si>
  <si>
    <t>PK200</t>
  </si>
  <si>
    <t>JAKI TOK DOBAVA IN MONTAŽA</t>
  </si>
  <si>
    <t>SVETILKE s pritdilnim priborom</t>
  </si>
  <si>
    <t>Komunikacijska vtičnica , UTP RJ45, kat.6e,
s protiprašno zaščito</t>
  </si>
  <si>
    <t>Samougasna 16</t>
  </si>
  <si>
    <t>Žica Al-Legura fi 8mm</t>
  </si>
  <si>
    <t>Podstavki za žico</t>
  </si>
  <si>
    <t>Zidni nosilec</t>
  </si>
  <si>
    <t>Križna sponka Žica/žica RF</t>
  </si>
  <si>
    <t xml:space="preserve"> - vezni in pritrdilni  material, preizkus</t>
  </si>
  <si>
    <t>Svetilka varnostna 11W z Akumolatorjem avtonomije 3h</t>
  </si>
  <si>
    <t>250V, 16A, 1P+N+PE BELA TROJNA</t>
  </si>
  <si>
    <t>TELEFONIJA, PC DOBAVA in MONTAŽA</t>
  </si>
  <si>
    <t>SKUPAJ TELEFONIJA, PC</t>
  </si>
  <si>
    <t>OZEMLJILO in STRELOVODNA INSTALACIJA</t>
  </si>
  <si>
    <t>Merilno mesto</t>
  </si>
  <si>
    <t>Bitumen</t>
  </si>
  <si>
    <t>Dobava in montaža podometne glavne doze za izenačitev potenciala - GIP doza, komplet z Cu zbiralko</t>
  </si>
  <si>
    <t>TELEFONIJA, PC</t>
  </si>
  <si>
    <t>Funkcionalni preizkusi, meritve in spuščanje v pogon instalacij telefonije in ostalega šibkega toka</t>
  </si>
  <si>
    <t>TEHNIČNA DOKUMENTACIJA</t>
  </si>
  <si>
    <t>Parapetni kanali so zajeti v popisu Jakega toka</t>
  </si>
  <si>
    <t>Valjanec RF 30x3,5mm - Temeljno ozemljilo</t>
  </si>
  <si>
    <t>Valjanec RF 30x3,5mm - Krožno ozemljilo</t>
  </si>
  <si>
    <t>SKUPAJ RAZDELILCI</t>
  </si>
  <si>
    <t>Mehanska zaščita</t>
  </si>
  <si>
    <t>Opis postavke</t>
  </si>
  <si>
    <t>cena/enoto</t>
  </si>
  <si>
    <t>Skupaj</t>
  </si>
  <si>
    <t>Ponujeni drugi ustrezni material/delo</t>
  </si>
  <si>
    <t>SKUPAJ OZEMLJILO in STRELOVODNA INSTALACIJA</t>
  </si>
  <si>
    <t>S1 LED Svetilka Intra 106 PR 30W 840</t>
  </si>
  <si>
    <t>S2 LED Svetilka Intra 106 PR 30W 830</t>
  </si>
  <si>
    <t>S4 LED Intra Downlight NITOR 11W 830</t>
  </si>
  <si>
    <t>S3 LED  Intra Downlight NITOR 15W 830</t>
  </si>
  <si>
    <t>menjalno</t>
  </si>
  <si>
    <t>križno</t>
  </si>
  <si>
    <t>Senzorsko stikalo nadometno 16A za zunanjo montažo</t>
  </si>
  <si>
    <t>Križna sponka Trak/Trak RF</t>
  </si>
  <si>
    <t xml:space="preserve"> - tropolni instalacisjki odklopnik 16A,3p,C -  3 kos</t>
  </si>
  <si>
    <t>JAKI TOK</t>
  </si>
  <si>
    <t>KPL</t>
  </si>
  <si>
    <t>S6 LED Svetilka zunanja 18W IP55 po izboru Arhitekta</t>
  </si>
  <si>
    <t>tipka Gor/Dol za pogon žaluzij</t>
  </si>
  <si>
    <t>Podometno stikalo MODUL - kot TEM, 250V, 16A skupaj z dozo, montažnim in okrasnim okvirjem beli IP44</t>
  </si>
  <si>
    <t>250V, 16A, 1P+N+PE BELA DVOJNA</t>
  </si>
  <si>
    <t>S5 LED Linijska Svetilka nad lijakom 14W 830</t>
  </si>
  <si>
    <t>S7 LED Svetilka stenska 18W po izboru Arhitekta</t>
  </si>
  <si>
    <t>S8 LED Svetilka nodgradna 5700 IP65 27W</t>
  </si>
  <si>
    <t>S9 LED Svetilka nodgradna 5700 IP65 48W</t>
  </si>
  <si>
    <t>NYM-J  5 x 6mm2</t>
  </si>
  <si>
    <t>SF 60</t>
  </si>
  <si>
    <t>250V, 16A, 1P+N+PE</t>
  </si>
  <si>
    <t>250V, 16A, 1P+N+PE IP44</t>
  </si>
  <si>
    <t>Priključek za razne porabnike 3p, 5p</t>
  </si>
  <si>
    <t>Priključek za temostat</t>
  </si>
  <si>
    <t>Dobava in montaža podometne razdelilne omare R-N s prostorom za 96 varovalk.  V razdelilec se vgradi sledeča oprema:</t>
  </si>
  <si>
    <t xml:space="preserve"> - glavno stikalo 63A, 3p - 1kos</t>
  </si>
  <si>
    <t xml:space="preserve"> - Fi stikalo 63/0,03A, 4p - 1kos</t>
  </si>
  <si>
    <t xml:space="preserve"> - enopolni instalacisjki odklopnik 10A,1p,B - 20 kos</t>
  </si>
  <si>
    <t xml:space="preserve"> - enopolni instalacisjki odklopnik 16A,1p,C -  22 kos</t>
  </si>
  <si>
    <t xml:space="preserve"> - tropolni instalacisjki odklopnik 20A,3p,C -  1 kos</t>
  </si>
  <si>
    <t xml:space="preserve"> - tropolni instalacisjki odklopnik 25A,3p,C -  1 kos</t>
  </si>
  <si>
    <t xml:space="preserve"> - kombinirano zaščitno stikalo KZS10/0,01A, 2p,B - 7 kos</t>
  </si>
  <si>
    <t>SKUPAJ R-N</t>
  </si>
  <si>
    <t>Dobava in montaža podometne razdelilne omare R-P s prostorom za 24 varovalk.  V razdelilec se vgradi sledeča oprema:</t>
  </si>
  <si>
    <t xml:space="preserve"> - glavno stikalo 63A, 3p - 1kos (montirana na vratih Razdelilca)</t>
  </si>
  <si>
    <t>17.</t>
  </si>
  <si>
    <t xml:space="preserve"> - vtičnica 230V/16A za DIN letev - 9 kos</t>
  </si>
  <si>
    <t xml:space="preserve"> - optični panel 12 port - 1kos</t>
  </si>
  <si>
    <t xml:space="preserve"> - organizator kablov - 9kos</t>
  </si>
  <si>
    <t>Za KO se namesti rack omara s steklenimi vraticami dim 200x60x60cm</t>
  </si>
  <si>
    <t xml:space="preserve"> - patch panel 24 port - 4kos</t>
  </si>
  <si>
    <t xml:space="preserve"> - zaključevanje UTP cat 6. Kablov 53 kos</t>
  </si>
  <si>
    <t xml:space="preserve"> - patch kabel 1,5m - 53 kos</t>
  </si>
  <si>
    <t xml:space="preserve"> - switch 24port - 2 kos</t>
  </si>
  <si>
    <t xml:space="preserve"> - POE switch 24port - 1 kos</t>
  </si>
  <si>
    <t xml:space="preserve"> - UPS naprava 1000VA</t>
  </si>
  <si>
    <t>PROTIVLOMNO VAROVANJE</t>
  </si>
  <si>
    <t>Fleksibilne rebraste PVC cevi, (komplet s polaganjem v litem betonu ali podometno).</t>
  </si>
  <si>
    <t xml:space="preserve">  f 16 mm                                   </t>
  </si>
  <si>
    <t>Montaža elementov sistema na pripravljene instalacije, programiranje, spuščanje v pogon, poučitev zadolženega osebja o uporabi in primopredaja</t>
  </si>
  <si>
    <t>Programiranje centralne enote</t>
  </si>
  <si>
    <t>SKUPAJ SISTEM VAROVANJA</t>
  </si>
  <si>
    <t xml:space="preserve">IP Alarmna centrala je obstoječa </t>
  </si>
  <si>
    <t>IP POE Kombinirani IR+MW javljalnik premika</t>
  </si>
  <si>
    <t>IP POE LCD tipkovnica Šifrator</t>
  </si>
  <si>
    <t>Meritev ozemljitvene upornosti in strelovodne instalacije po končanih delih in izdaja merilnega zapisnika</t>
  </si>
  <si>
    <t>VAROVANJE</t>
  </si>
  <si>
    <t>NYY-J  5 x 25mm2</t>
  </si>
  <si>
    <t>Kabel optični 12 vlakem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</si>
</sst>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S_I_T_-;\-* #,##0.00\ _S_I_T_-;_-* &quot;-&quot;??\ _S_I_T_-;_-@_-"/>
    <numFmt numFmtId="165" formatCode="\$#,##0\ ;\(\$#,##0\)"/>
    <numFmt numFmtId="166" formatCode="_-* #,##0.00\ [$€-1]_-;\-* #,##0.00\ [$€-1]_-;_-* &quot;-&quot;??\ [$€-1]_-"/>
    <numFmt numFmtId="167" formatCode="0\ &quot;kos&quot;"/>
    <numFmt numFmtId="168" formatCode="0\ &quot;m&quot;"/>
    <numFmt numFmtId="169" formatCode="General_)"/>
    <numFmt numFmtId="170" formatCode="_(* #,##0_);_(* \(#,##0\);_(* &quot;-&quot;_);_(@_)"/>
    <numFmt numFmtId="171" formatCode="&quot;DM&quot;#,##0.00;[Red]\-&quot;DM&quot;#,##0.00"/>
    <numFmt numFmtId="172" formatCode="#,##0.00\ &quot;€&quot;"/>
  </numFmts>
  <fonts count="65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name val="Futura Prins"/>
    </font>
    <font>
      <sz val="11"/>
      <name val="Futura Prins"/>
      <charset val="238"/>
    </font>
    <font>
      <sz val="12"/>
      <name val="Futura Prins"/>
      <charset val="238"/>
    </font>
    <font>
      <b/>
      <i/>
      <sz val="16"/>
      <name val="Futura Prins"/>
      <charset val="238"/>
    </font>
    <font>
      <b/>
      <sz val="11"/>
      <name val="Futura Prins"/>
      <charset val="238"/>
    </font>
    <font>
      <u/>
      <sz val="10.199999999999999"/>
      <color indexed="12"/>
      <name val="Futura Prins"/>
      <charset val="238"/>
    </font>
    <font>
      <sz val="9"/>
      <name val="Futura Prins"/>
      <charset val="238"/>
    </font>
    <font>
      <b/>
      <i/>
      <sz val="14"/>
      <name val="Futura Prins"/>
      <charset val="238"/>
    </font>
    <font>
      <sz val="9"/>
      <name val="Futura Prins"/>
    </font>
    <font>
      <sz val="10"/>
      <name val="Helv"/>
      <charset val="204"/>
    </font>
    <font>
      <sz val="10"/>
      <name val="Geneva"/>
    </font>
    <font>
      <sz val="10"/>
      <color indexed="24"/>
      <name val="Arial"/>
      <family val="2"/>
      <charset val="238"/>
    </font>
    <font>
      <i/>
      <sz val="8"/>
      <name val="Switzerland"/>
      <charset val="238"/>
    </font>
    <font>
      <b/>
      <sz val="18"/>
      <color indexed="24"/>
      <name val="Arial"/>
      <family val="2"/>
      <charset val="238"/>
    </font>
    <font>
      <b/>
      <sz val="12"/>
      <color indexed="24"/>
      <name val="Arial"/>
      <family val="2"/>
      <charset val="238"/>
    </font>
    <font>
      <u/>
      <sz val="10.199999999999999"/>
      <color indexed="12"/>
      <name val="Futura Prins"/>
    </font>
    <font>
      <sz val="10"/>
      <name val="Arial"/>
      <family val="2"/>
    </font>
    <font>
      <sz val="10"/>
      <name val="Century Schoolbook CE"/>
      <family val="1"/>
      <charset val="238"/>
    </font>
    <font>
      <b/>
      <sz val="10"/>
      <name val="Courier New CE"/>
      <family val="3"/>
      <charset val="238"/>
    </font>
    <font>
      <b/>
      <i/>
      <sz val="14"/>
      <name val="Futura Prins"/>
    </font>
    <font>
      <sz val="10"/>
      <name val="Courier"/>
      <family val="1"/>
      <charset val="238"/>
    </font>
    <font>
      <sz val="5"/>
      <name val="Courier New CE"/>
      <family val="3"/>
      <charset val="238"/>
    </font>
    <font>
      <sz val="11"/>
      <name val="Futura Prins"/>
    </font>
    <font>
      <b/>
      <sz val="11"/>
      <name val="Futura Prins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Helv"/>
    </font>
    <font>
      <sz val="10"/>
      <name val="MS Sans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82">
    <xf numFmtId="0" fontId="0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38" fontId="3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0" fillId="0" borderId="3" applyAlignment="0"/>
    <xf numFmtId="0" fontId="30" fillId="0" borderId="3" applyAlignment="0"/>
    <xf numFmtId="0" fontId="30" fillId="0" borderId="3" applyAlignment="0"/>
    <xf numFmtId="0" fontId="30" fillId="0" borderId="3" applyAlignment="0"/>
    <xf numFmtId="0" fontId="32" fillId="0" borderId="3" applyAlignment="0"/>
    <xf numFmtId="0" fontId="32" fillId="0" borderId="3" applyAlignment="0"/>
    <xf numFmtId="166" fontId="36" fillId="0" borderId="0" applyFont="0" applyFill="0" applyBorder="0" applyAlignment="0" applyProtection="0">
      <alignment horizontal="right" vertical="top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1" fillId="0" borderId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39" fontId="40" fillId="0" borderId="7">
      <alignment horizontal="right" vertical="top" wrapText="1"/>
    </xf>
    <xf numFmtId="167" fontId="41" fillId="0" borderId="0" applyFill="0" applyBorder="0" applyProtection="0">
      <alignment horizontal="left" vertical="top" wrapText="1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168" fontId="41" fillId="0" borderId="0" applyFill="0" applyBorder="0" applyProtection="0">
      <alignment horizontal="left" vertical="top" wrapText="1"/>
    </xf>
    <xf numFmtId="0" fontId="27" fillId="0" borderId="0">
      <alignment vertical="top"/>
    </xf>
    <xf numFmtId="0" fontId="27" fillId="0" borderId="0">
      <alignment vertical="top"/>
    </xf>
    <xf numFmtId="0" fontId="31" fillId="0" borderId="0"/>
    <xf numFmtId="0" fontId="31" fillId="0" borderId="0"/>
    <xf numFmtId="0" fontId="43" fillId="0" borderId="0"/>
    <xf numFmtId="4" fontId="42" fillId="0" borderId="0">
      <alignment horizontal="left" vertical="top"/>
      <protection locked="0"/>
    </xf>
    <xf numFmtId="0" fontId="3" fillId="0" borderId="0"/>
    <xf numFmtId="0" fontId="3" fillId="0" borderId="0"/>
    <xf numFmtId="0" fontId="4" fillId="0" borderId="0"/>
    <xf numFmtId="0" fontId="4" fillId="0" borderId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169" fontId="44" fillId="0" borderId="0"/>
    <xf numFmtId="169" fontId="44" fillId="0" borderId="0"/>
    <xf numFmtId="169" fontId="44" fillId="0" borderId="0"/>
    <xf numFmtId="169" fontId="44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 applyNumberFormat="0" applyFill="0" applyBorder="0" applyAlignment="0" applyProtection="0"/>
    <xf numFmtId="0" fontId="2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44" fillId="0" borderId="0"/>
    <xf numFmtId="169" fontId="44" fillId="0" borderId="0"/>
    <xf numFmtId="2" fontId="3" fillId="0" borderId="0">
      <alignment horizontal="right"/>
    </xf>
    <xf numFmtId="2" fontId="3" fillId="0" borderId="0">
      <alignment horizontal="right"/>
    </xf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5" fillId="0" borderId="0">
      <alignment vertical="top"/>
      <protection hidden="1"/>
    </xf>
    <xf numFmtId="49" fontId="25" fillId="24" borderId="11">
      <alignment horizontal="center" vertical="top" wrapText="1"/>
    </xf>
    <xf numFmtId="49" fontId="46" fillId="24" borderId="11">
      <alignment horizontal="center" vertical="top" wrapText="1"/>
    </xf>
    <xf numFmtId="49" fontId="25" fillId="24" borderId="11">
      <alignment horizontal="center" vertical="top" wrapText="1"/>
    </xf>
    <xf numFmtId="49" fontId="46" fillId="24" borderId="11">
      <alignment horizontal="center" vertical="top" wrapText="1"/>
    </xf>
    <xf numFmtId="4" fontId="42" fillId="0" borderId="0" applyProtection="0">
      <alignment horizontal="left"/>
      <protection locked="0"/>
    </xf>
    <xf numFmtId="49" fontId="28" fillId="0" borderId="0" applyNumberFormat="0" applyProtection="0">
      <alignment horizontal="right" vertical="top"/>
      <protection locked="0"/>
    </xf>
    <xf numFmtId="49" fontId="28" fillId="0" borderId="0" applyNumberFormat="0" applyProtection="0">
      <alignment horizontal="right" vertical="top"/>
      <protection locked="0"/>
    </xf>
    <xf numFmtId="49" fontId="28" fillId="0" borderId="0" applyNumberFormat="0" applyProtection="0">
      <alignment horizontal="right" vertical="top"/>
      <protection locked="0"/>
    </xf>
    <xf numFmtId="49" fontId="47" fillId="0" borderId="0" applyNumberFormat="0" applyProtection="0">
      <alignment horizontal="right" vertical="top"/>
      <protection locked="0"/>
    </xf>
    <xf numFmtId="49" fontId="47" fillId="0" borderId="0" applyNumberFormat="0" applyProtection="0">
      <alignment horizontal="right" vertical="top"/>
      <protection locked="0"/>
    </xf>
    <xf numFmtId="0" fontId="59" fillId="0" borderId="0"/>
    <xf numFmtId="0" fontId="6" fillId="0" borderId="0"/>
    <xf numFmtId="0" fontId="40" fillId="0" borderId="12">
      <alignment horizontal="left" vertical="top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0" borderId="0"/>
  </cellStyleXfs>
  <cellXfs count="109">
    <xf numFmtId="0" fontId="0" fillId="0" borderId="0" xfId="0"/>
    <xf numFmtId="0" fontId="5" fillId="0" borderId="0" xfId="340" applyFont="1" applyAlignment="1">
      <alignment horizontal="justify" vertical="justify"/>
    </xf>
    <xf numFmtId="0" fontId="5" fillId="0" borderId="0" xfId="339" applyFont="1" applyAlignment="1">
      <alignment horizontal="left" vertical="top" wrapText="1"/>
    </xf>
    <xf numFmtId="0" fontId="50" fillId="0" borderId="0" xfId="342" applyFont="1" applyAlignment="1">
      <alignment vertical="top" wrapText="1"/>
    </xf>
    <xf numFmtId="0" fontId="5" fillId="0" borderId="0" xfId="339" applyFont="1" applyAlignment="1">
      <alignment vertical="top" wrapText="1"/>
    </xf>
    <xf numFmtId="1" fontId="5" fillId="0" borderId="0" xfId="339" applyNumberFormat="1" applyFont="1" applyAlignment="1">
      <alignment horizontal="left" vertical="top" wrapText="1"/>
    </xf>
    <xf numFmtId="0" fontId="5" fillId="0" borderId="0" xfId="342" applyFont="1" applyAlignment="1">
      <alignment vertical="top" wrapText="1"/>
    </xf>
    <xf numFmtId="0" fontId="5" fillId="0" borderId="0" xfId="339" applyFont="1" applyAlignment="1">
      <alignment horizontal="justify" vertical="justify"/>
    </xf>
    <xf numFmtId="0" fontId="48" fillId="0" borderId="0" xfId="0" applyFont="1" applyAlignment="1">
      <alignment horizontal="center" vertical="top"/>
    </xf>
    <xf numFmtId="0" fontId="49" fillId="0" borderId="0" xfId="0" applyFont="1" applyAlignment="1">
      <alignment horizontal="left"/>
    </xf>
    <xf numFmtId="0" fontId="48" fillId="0" borderId="0" xfId="0" applyFont="1" applyAlignment="1">
      <alignment horizontal="right"/>
    </xf>
    <xf numFmtId="0" fontId="48" fillId="0" borderId="0" xfId="0" applyFont="1"/>
    <xf numFmtId="0" fontId="48" fillId="0" borderId="0" xfId="0" applyFont="1" applyAlignment="1">
      <alignment horizontal="left"/>
    </xf>
    <xf numFmtId="0" fontId="48" fillId="0" borderId="15" xfId="0" applyFont="1" applyBorder="1" applyAlignment="1">
      <alignment horizontal="center" vertical="top"/>
    </xf>
    <xf numFmtId="0" fontId="48" fillId="0" borderId="15" xfId="0" applyFont="1" applyBorder="1" applyAlignment="1">
      <alignment horizontal="left"/>
    </xf>
    <xf numFmtId="0" fontId="48" fillId="0" borderId="15" xfId="0" applyFont="1" applyBorder="1" applyAlignment="1">
      <alignment horizontal="right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52" fillId="0" borderId="0" xfId="0" applyFont="1" applyAlignment="1">
      <alignment horizontal="left"/>
    </xf>
    <xf numFmtId="0" fontId="49" fillId="0" borderId="0" xfId="0" applyFont="1" applyAlignment="1">
      <alignment horizontal="left" wrapText="1"/>
    </xf>
    <xf numFmtId="49" fontId="54" fillId="0" borderId="0" xfId="0" applyNumberFormat="1" applyFont="1"/>
    <xf numFmtId="0" fontId="5" fillId="0" borderId="0" xfId="0" applyFont="1"/>
    <xf numFmtId="0" fontId="5" fillId="0" borderId="15" xfId="0" applyFont="1" applyBorder="1" applyAlignment="1">
      <alignment vertical="top" wrapText="1"/>
    </xf>
    <xf numFmtId="49" fontId="5" fillId="0" borderId="15" xfId="0" applyNumberFormat="1" applyFont="1" applyBorder="1"/>
    <xf numFmtId="0" fontId="48" fillId="0" borderId="15" xfId="0" applyFont="1" applyBorder="1" applyAlignment="1">
      <alignment horizontal="left" wrapText="1"/>
    </xf>
    <xf numFmtId="0" fontId="48" fillId="0" borderId="16" xfId="0" applyFont="1" applyBorder="1" applyAlignment="1">
      <alignment horizontal="center" vertical="top"/>
    </xf>
    <xf numFmtId="0" fontId="48" fillId="0" borderId="16" xfId="0" applyFont="1" applyBorder="1" applyAlignment="1">
      <alignment horizontal="left"/>
    </xf>
    <xf numFmtId="0" fontId="48" fillId="0" borderId="16" xfId="0" applyFont="1" applyBorder="1" applyAlignment="1">
      <alignment horizontal="right"/>
    </xf>
    <xf numFmtId="0" fontId="55" fillId="0" borderId="0" xfId="0" applyFont="1" applyAlignment="1">
      <alignment horizontal="left"/>
    </xf>
    <xf numFmtId="0" fontId="56" fillId="0" borderId="0" xfId="0" applyFont="1" applyAlignment="1">
      <alignment horizontal="center" vertical="top"/>
    </xf>
    <xf numFmtId="0" fontId="57" fillId="0" borderId="0" xfId="0" applyFont="1" applyAlignment="1">
      <alignment horizontal="left"/>
    </xf>
    <xf numFmtId="0" fontId="56" fillId="0" borderId="0" xfId="0" applyFont="1" applyAlignment="1">
      <alignment horizontal="right"/>
    </xf>
    <xf numFmtId="0" fontId="56" fillId="0" borderId="0" xfId="0" applyFont="1"/>
    <xf numFmtId="49" fontId="5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15" xfId="0" applyFont="1" applyBorder="1"/>
    <xf numFmtId="0" fontId="55" fillId="0" borderId="0" xfId="0" applyFont="1" applyAlignment="1">
      <alignment horizontal="left" wrapText="1"/>
    </xf>
    <xf numFmtId="0" fontId="52" fillId="0" borderId="0" xfId="0" applyFont="1" applyAlignment="1">
      <alignment horizontal="center" vertical="top"/>
    </xf>
    <xf numFmtId="0" fontId="60" fillId="0" borderId="0" xfId="0" applyFont="1" applyAlignment="1">
      <alignment horizontal="left"/>
    </xf>
    <xf numFmtId="0" fontId="54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0" fontId="61" fillId="0" borderId="0" xfId="0" applyFont="1" applyAlignment="1">
      <alignment horizontal="right"/>
    </xf>
    <xf numFmtId="0" fontId="48" fillId="0" borderId="17" xfId="0" applyFont="1" applyBorder="1" applyAlignment="1">
      <alignment horizontal="center" vertical="top"/>
    </xf>
    <xf numFmtId="0" fontId="48" fillId="0" borderId="17" xfId="0" applyFont="1" applyBorder="1" applyAlignment="1">
      <alignment horizontal="center"/>
    </xf>
    <xf numFmtId="0" fontId="5" fillId="0" borderId="0" xfId="339" applyFont="1" applyAlignment="1">
      <alignment horizontal="justify" vertical="top" wrapText="1"/>
    </xf>
    <xf numFmtId="0" fontId="52" fillId="0" borderId="0" xfId="0" applyFont="1" applyAlignment="1">
      <alignment horizontal="right"/>
    </xf>
    <xf numFmtId="0" fontId="51" fillId="0" borderId="0" xfId="0" applyFont="1" applyAlignment="1">
      <alignment horizontal="center" vertical="top"/>
    </xf>
    <xf numFmtId="0" fontId="51" fillId="0" borderId="0" xfId="0" applyFont="1" applyAlignment="1">
      <alignment horizontal="right"/>
    </xf>
    <xf numFmtId="0" fontId="48" fillId="0" borderId="18" xfId="0" applyFont="1" applyBorder="1" applyAlignment="1">
      <alignment horizontal="right"/>
    </xf>
    <xf numFmtId="0" fontId="63" fillId="0" borderId="0" xfId="0" applyFont="1" applyAlignment="1">
      <alignment horizontal="right"/>
    </xf>
    <xf numFmtId="0" fontId="48" fillId="0" borderId="18" xfId="0" applyFont="1" applyBorder="1" applyAlignment="1">
      <alignment horizontal="left"/>
    </xf>
    <xf numFmtId="0" fontId="5" fillId="0" borderId="18" xfId="0" applyFont="1" applyBorder="1" applyAlignment="1">
      <alignment horizontal="right"/>
    </xf>
    <xf numFmtId="0" fontId="52" fillId="0" borderId="0" xfId="0" applyFont="1"/>
    <xf numFmtId="0" fontId="51" fillId="0" borderId="0" xfId="0" applyFont="1"/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50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48" fillId="0" borderId="17" xfId="0" applyFont="1" applyBorder="1" applyAlignment="1">
      <alignment horizontal="center" wrapText="1"/>
    </xf>
    <xf numFmtId="0" fontId="48" fillId="0" borderId="16" xfId="0" applyFont="1" applyBorder="1"/>
    <xf numFmtId="0" fontId="48" fillId="0" borderId="15" xfId="0" applyFont="1" applyBorder="1"/>
    <xf numFmtId="172" fontId="48" fillId="0" borderId="0" xfId="0" applyNumberFormat="1" applyFont="1"/>
    <xf numFmtId="172" fontId="49" fillId="0" borderId="0" xfId="0" applyNumberFormat="1" applyFont="1"/>
    <xf numFmtId="172" fontId="52" fillId="0" borderId="0" xfId="0" applyNumberFormat="1" applyFont="1"/>
    <xf numFmtId="172" fontId="48" fillId="0" borderId="16" xfId="0" applyNumberFormat="1" applyFont="1" applyBorder="1"/>
    <xf numFmtId="172" fontId="2" fillId="0" borderId="0" xfId="0" applyNumberFormat="1" applyFont="1"/>
    <xf numFmtId="1" fontId="54" fillId="0" borderId="0" xfId="0" applyNumberFormat="1" applyFont="1" applyAlignment="1">
      <alignment horizontal="center"/>
    </xf>
    <xf numFmtId="0" fontId="54" fillId="0" borderId="0" xfId="0" applyFont="1" applyAlignment="1">
      <alignment horizontal="justify" wrapText="1"/>
    </xf>
    <xf numFmtId="1" fontId="5" fillId="0" borderId="0" xfId="0" applyNumberFormat="1" applyFont="1"/>
    <xf numFmtId="4" fontId="5" fillId="0" borderId="0" xfId="0" applyNumberFormat="1" applyFont="1" applyAlignment="1">
      <alignment horizontal="left"/>
    </xf>
    <xf numFmtId="172" fontId="64" fillId="0" borderId="0" xfId="342" applyNumberFormat="1" applyFont="1" applyAlignment="1">
      <alignment horizontal="center"/>
    </xf>
    <xf numFmtId="0" fontId="64" fillId="0" borderId="0" xfId="342" applyFont="1"/>
    <xf numFmtId="0" fontId="5" fillId="0" borderId="0" xfId="481" applyFont="1" applyAlignment="1">
      <alignment horizontal="left" wrapText="1"/>
    </xf>
    <xf numFmtId="4" fontId="5" fillId="0" borderId="0" xfId="0" applyNumberFormat="1" applyFont="1"/>
    <xf numFmtId="1" fontId="5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4" fillId="0" borderId="0" xfId="0" applyFont="1" applyAlignment="1">
      <alignment horizontal="left" wrapText="1"/>
    </xf>
    <xf numFmtId="0" fontId="50" fillId="0" borderId="0" xfId="0" applyFont="1" applyAlignment="1">
      <alignment horizontal="left" wrapText="1"/>
    </xf>
    <xf numFmtId="4" fontId="50" fillId="0" borderId="0" xfId="0" applyNumberFormat="1" applyFont="1"/>
    <xf numFmtId="1" fontId="50" fillId="0" borderId="0" xfId="0" applyNumberFormat="1" applyFont="1" applyAlignment="1">
      <alignment horizontal="right"/>
    </xf>
    <xf numFmtId="9" fontId="5" fillId="0" borderId="0" xfId="427" applyFont="1"/>
    <xf numFmtId="2" fontId="5" fillId="0" borderId="0" xfId="359" applyNumberFormat="1" applyFont="1"/>
    <xf numFmtId="0" fontId="5" fillId="0" borderId="0" xfId="359" applyFont="1"/>
    <xf numFmtId="4" fontId="5" fillId="0" borderId="0" xfId="359" applyNumberFormat="1" applyFont="1"/>
    <xf numFmtId="4" fontId="5" fillId="0" borderId="0" xfId="359" applyNumberFormat="1" applyFont="1" applyAlignment="1">
      <alignment horizontal="right"/>
    </xf>
    <xf numFmtId="0" fontId="5" fillId="0" borderId="0" xfId="342" applyFont="1"/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justify" wrapText="1"/>
    </xf>
    <xf numFmtId="4" fontId="5" fillId="0" borderId="0" xfId="342" applyNumberFormat="1" applyFont="1"/>
    <xf numFmtId="1" fontId="5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left" wrapText="1"/>
    </xf>
    <xf numFmtId="0" fontId="5" fillId="0" borderId="15" xfId="342" applyFont="1" applyBorder="1"/>
    <xf numFmtId="0" fontId="54" fillId="0" borderId="0" xfId="0" applyFont="1"/>
    <xf numFmtId="0" fontId="54" fillId="0" borderId="0" xfId="342" applyFont="1"/>
    <xf numFmtId="172" fontId="50" fillId="0" borderId="0" xfId="342" applyNumberFormat="1" applyFont="1"/>
    <xf numFmtId="9" fontId="54" fillId="0" borderId="0" xfId="427" applyFont="1"/>
    <xf numFmtId="4" fontId="54" fillId="0" borderId="0" xfId="342" applyNumberFormat="1" applyFont="1"/>
    <xf numFmtId="172" fontId="48" fillId="0" borderId="16" xfId="0" applyNumberFormat="1" applyFont="1" applyBorder="1" applyAlignment="1">
      <alignment horizontal="center"/>
    </xf>
    <xf numFmtId="172" fontId="49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</cellXfs>
  <cellStyles count="482">
    <cellStyle name="_alpina" xfId="1"/>
    <cellStyle name="_dostop" xfId="2"/>
    <cellStyle name="_Elbego_AC BAZA LOGATEC ČISTILNA NAPRAVA_261" xfId="3"/>
    <cellStyle name="_elinam_DS7400 požar_572" xfId="4"/>
    <cellStyle name="20% - Accent1 2 2" xfId="5"/>
    <cellStyle name="20% - Accent1 2 3" xfId="6"/>
    <cellStyle name="20% - Accent1 3 2" xfId="7"/>
    <cellStyle name="20% - Accent1 3 3" xfId="8"/>
    <cellStyle name="20% - Accent1 4 2" xfId="9"/>
    <cellStyle name="20% - Accent1 4 3" xfId="10"/>
    <cellStyle name="20% - Accent1 5 2" xfId="11"/>
    <cellStyle name="20% - Accent1 5 3" xfId="12"/>
    <cellStyle name="20% - Accent2 2 2" xfId="13"/>
    <cellStyle name="20% - Accent2 2 3" xfId="14"/>
    <cellStyle name="20% - Accent2 3 2" xfId="15"/>
    <cellStyle name="20% - Accent2 3 3" xfId="16"/>
    <cellStyle name="20% - Accent2 4 2" xfId="17"/>
    <cellStyle name="20% - Accent2 4 3" xfId="18"/>
    <cellStyle name="20% - Accent2 5 2" xfId="19"/>
    <cellStyle name="20% - Accent2 5 3" xfId="20"/>
    <cellStyle name="20% - Accent3 2 2" xfId="21"/>
    <cellStyle name="20% - Accent3 2 3" xfId="22"/>
    <cellStyle name="20% - Accent3 3 2" xfId="23"/>
    <cellStyle name="20% - Accent3 3 3" xfId="24"/>
    <cellStyle name="20% - Accent3 4 2" xfId="25"/>
    <cellStyle name="20% - Accent3 4 3" xfId="26"/>
    <cellStyle name="20% - Accent3 5 2" xfId="27"/>
    <cellStyle name="20% - Accent3 5 3" xfId="28"/>
    <cellStyle name="20% - Accent4 2 2" xfId="29"/>
    <cellStyle name="20% - Accent4 2 3" xfId="30"/>
    <cellStyle name="20% - Accent4 3 2" xfId="31"/>
    <cellStyle name="20% - Accent4 3 3" xfId="32"/>
    <cellStyle name="20% - Accent4 4 2" xfId="33"/>
    <cellStyle name="20% - Accent4 4 3" xfId="34"/>
    <cellStyle name="20% - Accent4 5 2" xfId="35"/>
    <cellStyle name="20% - Accent4 5 3" xfId="36"/>
    <cellStyle name="20% - Accent5 2 2" xfId="37"/>
    <cellStyle name="20% - Accent5 2 3" xfId="38"/>
    <cellStyle name="20% - Accent5 3 2" xfId="39"/>
    <cellStyle name="20% - Accent5 3 3" xfId="40"/>
    <cellStyle name="20% - Accent5 4 2" xfId="41"/>
    <cellStyle name="20% - Accent5 4 3" xfId="42"/>
    <cellStyle name="20% - Accent5 5 2" xfId="43"/>
    <cellStyle name="20% - Accent5 5 3" xfId="44"/>
    <cellStyle name="20% - Accent6 2 2" xfId="45"/>
    <cellStyle name="20% - Accent6 2 3" xfId="46"/>
    <cellStyle name="20% - Accent6 3 2" xfId="47"/>
    <cellStyle name="20% - Accent6 3 3" xfId="48"/>
    <cellStyle name="20% - Accent6 4 2" xfId="49"/>
    <cellStyle name="20% - Accent6 4 3" xfId="50"/>
    <cellStyle name="20% - Accent6 5 2" xfId="51"/>
    <cellStyle name="20% - Accent6 5 3" xfId="52"/>
    <cellStyle name="40% - Accent1 2 2" xfId="53"/>
    <cellStyle name="40% - Accent1 2 3" xfId="54"/>
    <cellStyle name="40% - Accent1 3 2" xfId="55"/>
    <cellStyle name="40% - Accent1 3 3" xfId="56"/>
    <cellStyle name="40% - Accent1 4 2" xfId="57"/>
    <cellStyle name="40% - Accent1 4 3" xfId="58"/>
    <cellStyle name="40% - Accent1 5 2" xfId="59"/>
    <cellStyle name="40% - Accent1 5 3" xfId="60"/>
    <cellStyle name="40% - Accent2 2 2" xfId="61"/>
    <cellStyle name="40% - Accent2 2 3" xfId="62"/>
    <cellStyle name="40% - Accent2 3 2" xfId="63"/>
    <cellStyle name="40% - Accent2 3 3" xfId="64"/>
    <cellStyle name="40% - Accent2 4 2" xfId="65"/>
    <cellStyle name="40% - Accent2 4 3" xfId="66"/>
    <cellStyle name="40% - Accent2 5 2" xfId="67"/>
    <cellStyle name="40% - Accent2 5 3" xfId="68"/>
    <cellStyle name="40% - Accent3 2 2" xfId="69"/>
    <cellStyle name="40% - Accent3 2 3" xfId="70"/>
    <cellStyle name="40% - Accent3 3 2" xfId="71"/>
    <cellStyle name="40% - Accent3 3 3" xfId="72"/>
    <cellStyle name="40% - Accent3 4 2" xfId="73"/>
    <cellStyle name="40% - Accent3 4 3" xfId="74"/>
    <cellStyle name="40% - Accent3 5 2" xfId="75"/>
    <cellStyle name="40% - Accent3 5 3" xfId="76"/>
    <cellStyle name="40% - Accent4 2 2" xfId="77"/>
    <cellStyle name="40% - Accent4 2 3" xfId="78"/>
    <cellStyle name="40% - Accent4 3 2" xfId="79"/>
    <cellStyle name="40% - Accent4 3 3" xfId="80"/>
    <cellStyle name="40% - Accent4 4 2" xfId="81"/>
    <cellStyle name="40% - Accent4 4 3" xfId="82"/>
    <cellStyle name="40% - Accent4 5 2" xfId="83"/>
    <cellStyle name="40% - Accent4 5 3" xfId="84"/>
    <cellStyle name="40% - Accent5 2 2" xfId="85"/>
    <cellStyle name="40% - Accent5 2 3" xfId="86"/>
    <cellStyle name="40% - Accent5 3 2" xfId="87"/>
    <cellStyle name="40% - Accent5 3 3" xfId="88"/>
    <cellStyle name="40% - Accent5 4 2" xfId="89"/>
    <cellStyle name="40% - Accent5 4 3" xfId="90"/>
    <cellStyle name="40% - Accent5 5 2" xfId="91"/>
    <cellStyle name="40% - Accent5 5 3" xfId="92"/>
    <cellStyle name="40% - Accent6 2 2" xfId="93"/>
    <cellStyle name="40% - Accent6 2 3" xfId="94"/>
    <cellStyle name="40% - Accent6 3 2" xfId="95"/>
    <cellStyle name="40% - Accent6 3 3" xfId="96"/>
    <cellStyle name="40% - Accent6 4 2" xfId="97"/>
    <cellStyle name="40% - Accent6 4 3" xfId="98"/>
    <cellStyle name="40% - Accent6 5 2" xfId="99"/>
    <cellStyle name="40% - Accent6 5 3" xfId="100"/>
    <cellStyle name="60% - Accent1 2 2" xfId="101"/>
    <cellStyle name="60% - Accent1 2 3" xfId="102"/>
    <cellStyle name="60% - Accent1 3 2" xfId="103"/>
    <cellStyle name="60% - Accent1 3 3" xfId="104"/>
    <cellStyle name="60% - Accent1 4 2" xfId="105"/>
    <cellStyle name="60% - Accent1 4 3" xfId="106"/>
    <cellStyle name="60% - Accent1 5 2" xfId="107"/>
    <cellStyle name="60% - Accent1 5 3" xfId="108"/>
    <cellStyle name="60% - Accent2 2 2" xfId="109"/>
    <cellStyle name="60% - Accent2 2 3" xfId="110"/>
    <cellStyle name="60% - Accent2 3 2" xfId="111"/>
    <cellStyle name="60% - Accent2 3 3" xfId="112"/>
    <cellStyle name="60% - Accent2 4 2" xfId="113"/>
    <cellStyle name="60% - Accent2 4 3" xfId="114"/>
    <cellStyle name="60% - Accent2 5 2" xfId="115"/>
    <cellStyle name="60% - Accent2 5 3" xfId="116"/>
    <cellStyle name="60% - Accent3 2 2" xfId="117"/>
    <cellStyle name="60% - Accent3 2 3" xfId="118"/>
    <cellStyle name="60% - Accent3 3 2" xfId="119"/>
    <cellStyle name="60% - Accent3 3 3" xfId="120"/>
    <cellStyle name="60% - Accent3 4 2" xfId="121"/>
    <cellStyle name="60% - Accent3 4 3" xfId="122"/>
    <cellStyle name="60% - Accent3 5 2" xfId="123"/>
    <cellStyle name="60% - Accent3 5 3" xfId="124"/>
    <cellStyle name="60% - Accent4 2 2" xfId="125"/>
    <cellStyle name="60% - Accent4 2 3" xfId="126"/>
    <cellStyle name="60% - Accent4 3 2" xfId="127"/>
    <cellStyle name="60% - Accent4 3 3" xfId="128"/>
    <cellStyle name="60% - Accent4 4 2" xfId="129"/>
    <cellStyle name="60% - Accent4 4 3" xfId="130"/>
    <cellStyle name="60% - Accent4 5 2" xfId="131"/>
    <cellStyle name="60% - Accent4 5 3" xfId="132"/>
    <cellStyle name="60% - Accent5 2 2" xfId="133"/>
    <cellStyle name="60% - Accent5 2 3" xfId="134"/>
    <cellStyle name="60% - Accent5 3 2" xfId="135"/>
    <cellStyle name="60% - Accent5 3 3" xfId="136"/>
    <cellStyle name="60% - Accent5 4 2" xfId="137"/>
    <cellStyle name="60% - Accent5 4 3" xfId="138"/>
    <cellStyle name="60% - Accent5 5 2" xfId="139"/>
    <cellStyle name="60% - Accent5 5 3" xfId="140"/>
    <cellStyle name="60% - Accent6 2 2" xfId="141"/>
    <cellStyle name="60% - Accent6 2 3" xfId="142"/>
    <cellStyle name="60% - Accent6 3 2" xfId="143"/>
    <cellStyle name="60% - Accent6 3 3" xfId="144"/>
    <cellStyle name="60% - Accent6 4 2" xfId="145"/>
    <cellStyle name="60% - Accent6 4 3" xfId="146"/>
    <cellStyle name="60% - Accent6 5 2" xfId="147"/>
    <cellStyle name="60% - Accent6 5 3" xfId="148"/>
    <cellStyle name="Accent1 2 2" xfId="149"/>
    <cellStyle name="Accent1 2 3" xfId="150"/>
    <cellStyle name="Accent1 3 2" xfId="151"/>
    <cellStyle name="Accent1 3 3" xfId="152"/>
    <cellStyle name="Accent1 4 2" xfId="153"/>
    <cellStyle name="Accent1 4 3" xfId="154"/>
    <cellStyle name="Accent1 5 2" xfId="155"/>
    <cellStyle name="Accent1 5 3" xfId="156"/>
    <cellStyle name="Accent2 2 2" xfId="157"/>
    <cellStyle name="Accent2 2 3" xfId="158"/>
    <cellStyle name="Accent2 3 2" xfId="159"/>
    <cellStyle name="Accent2 3 3" xfId="160"/>
    <cellStyle name="Accent2 4 2" xfId="161"/>
    <cellStyle name="Accent2 4 3" xfId="162"/>
    <cellStyle name="Accent2 5 2" xfId="163"/>
    <cellStyle name="Accent2 5 3" xfId="164"/>
    <cellStyle name="Accent3 2 2" xfId="165"/>
    <cellStyle name="Accent3 2 3" xfId="166"/>
    <cellStyle name="Accent3 3 2" xfId="167"/>
    <cellStyle name="Accent3 3 3" xfId="168"/>
    <cellStyle name="Accent3 4 2" xfId="169"/>
    <cellStyle name="Accent3 4 3" xfId="170"/>
    <cellStyle name="Accent3 5 2" xfId="171"/>
    <cellStyle name="Accent3 5 3" xfId="172"/>
    <cellStyle name="Accent4 2 2" xfId="173"/>
    <cellStyle name="Accent4 2 3" xfId="174"/>
    <cellStyle name="Accent4 3 2" xfId="175"/>
    <cellStyle name="Accent4 3 3" xfId="176"/>
    <cellStyle name="Accent4 4 2" xfId="177"/>
    <cellStyle name="Accent4 4 3" xfId="178"/>
    <cellStyle name="Accent4 5 2" xfId="179"/>
    <cellStyle name="Accent4 5 3" xfId="180"/>
    <cellStyle name="Accent5 2 2" xfId="181"/>
    <cellStyle name="Accent5 2 3" xfId="182"/>
    <cellStyle name="Accent5 3 2" xfId="183"/>
    <cellStyle name="Accent5 3 3" xfId="184"/>
    <cellStyle name="Accent5 4 2" xfId="185"/>
    <cellStyle name="Accent5 4 3" xfId="186"/>
    <cellStyle name="Accent5 5 2" xfId="187"/>
    <cellStyle name="Accent5 5 3" xfId="188"/>
    <cellStyle name="Accent6 2 2" xfId="189"/>
    <cellStyle name="Accent6 2 3" xfId="190"/>
    <cellStyle name="Accent6 3 2" xfId="191"/>
    <cellStyle name="Accent6 3 3" xfId="192"/>
    <cellStyle name="Accent6 4 2" xfId="193"/>
    <cellStyle name="Accent6 4 3" xfId="194"/>
    <cellStyle name="Accent6 5 2" xfId="195"/>
    <cellStyle name="Accent6 5 3" xfId="196"/>
    <cellStyle name="Bad 2 2" xfId="197"/>
    <cellStyle name="Bad 2 3" xfId="198"/>
    <cellStyle name="Bad 3 2" xfId="199"/>
    <cellStyle name="Bad 3 3" xfId="200"/>
    <cellStyle name="Bad 4 2" xfId="201"/>
    <cellStyle name="Bad 4 3" xfId="202"/>
    <cellStyle name="Bad 5 2" xfId="203"/>
    <cellStyle name="Bad 5 3" xfId="204"/>
    <cellStyle name="Calculation 2 2" xfId="205"/>
    <cellStyle name="Calculation 2 3" xfId="206"/>
    <cellStyle name="Calculation 3 2" xfId="207"/>
    <cellStyle name="Calculation 3 3" xfId="208"/>
    <cellStyle name="Calculation 4 2" xfId="209"/>
    <cellStyle name="Calculation 4 3" xfId="210"/>
    <cellStyle name="Calculation 5 2" xfId="211"/>
    <cellStyle name="Calculation 5 3" xfId="212"/>
    <cellStyle name="Check Cell 2 2" xfId="213"/>
    <cellStyle name="Check Cell 2 3" xfId="214"/>
    <cellStyle name="Check Cell 3 2" xfId="215"/>
    <cellStyle name="Check Cell 3 3" xfId="216"/>
    <cellStyle name="Check Cell 4 2" xfId="217"/>
    <cellStyle name="Check Cell 4 3" xfId="218"/>
    <cellStyle name="Check Cell 5 2" xfId="219"/>
    <cellStyle name="Check Cell 5 3" xfId="220"/>
    <cellStyle name="Comma [0] 2" xfId="221"/>
    <cellStyle name="Comma 2" xfId="222"/>
    <cellStyle name="Comma 3" xfId="223"/>
    <cellStyle name="Comma0" xfId="224"/>
    <cellStyle name="Currency0" xfId="225"/>
    <cellStyle name="Date" xfId="226"/>
    <cellStyle name="Element-delo" xfId="227"/>
    <cellStyle name="Element-delo 2" xfId="228"/>
    <cellStyle name="Element-delo 3" xfId="229"/>
    <cellStyle name="Element-delo 4" xfId="230"/>
    <cellStyle name="Element-delo 5" xfId="231"/>
    <cellStyle name="Element-delo_ARGAS_objekt pri Cerknici_požar DS 7400_321" xfId="232"/>
    <cellStyle name="Euro" xfId="233"/>
    <cellStyle name="Explanatory Text 2 2" xfId="234"/>
    <cellStyle name="Explanatory Text 2 3" xfId="235"/>
    <cellStyle name="Explanatory Text 3 2" xfId="236"/>
    <cellStyle name="Explanatory Text 3 3" xfId="237"/>
    <cellStyle name="Explanatory Text 4 2" xfId="238"/>
    <cellStyle name="Explanatory Text 4 3" xfId="239"/>
    <cellStyle name="Explanatory Text 5 2" xfId="240"/>
    <cellStyle name="Explanatory Text 5 3" xfId="241"/>
    <cellStyle name="Fixed" xfId="242"/>
    <cellStyle name="Good 2 2" xfId="243"/>
    <cellStyle name="Good 2 3" xfId="244"/>
    <cellStyle name="Good 3 2" xfId="245"/>
    <cellStyle name="Good 3 3" xfId="246"/>
    <cellStyle name="Good 4 2" xfId="247"/>
    <cellStyle name="Good 4 3" xfId="248"/>
    <cellStyle name="Good 5 2" xfId="249"/>
    <cellStyle name="Good 5 3" xfId="250"/>
    <cellStyle name="Heading 1 10 2" xfId="251"/>
    <cellStyle name="Heading 1 10 3" xfId="252"/>
    <cellStyle name="Heading 1 2 2" xfId="253"/>
    <cellStyle name="Heading 1 2 3" xfId="254"/>
    <cellStyle name="Heading 1 3 2" xfId="255"/>
    <cellStyle name="Heading 1 3 3" xfId="256"/>
    <cellStyle name="Heading 1 4 2" xfId="257"/>
    <cellStyle name="Heading 1 4 3" xfId="258"/>
    <cellStyle name="Heading 1 5 2" xfId="259"/>
    <cellStyle name="Heading 1 5 3" xfId="260"/>
    <cellStyle name="Heading 1 6 2" xfId="261"/>
    <cellStyle name="Heading 1 6 3" xfId="262"/>
    <cellStyle name="Heading 1 7 2" xfId="263"/>
    <cellStyle name="Heading 1 7 3" xfId="264"/>
    <cellStyle name="Heading 1 8 2" xfId="265"/>
    <cellStyle name="Heading 1 8 3" xfId="266"/>
    <cellStyle name="Heading 1 9 2" xfId="267"/>
    <cellStyle name="Heading 1 9 3" xfId="268"/>
    <cellStyle name="Heading 2 10 2" xfId="269"/>
    <cellStyle name="Heading 2 10 3" xfId="270"/>
    <cellStyle name="Heading 2 2" xfId="271"/>
    <cellStyle name="Heading 2 2 2" xfId="272"/>
    <cellStyle name="Heading 2 2 3" xfId="273"/>
    <cellStyle name="Heading 2 3 2" xfId="274"/>
    <cellStyle name="Heading 2 3 3" xfId="275"/>
    <cellStyle name="Heading 2 4 2" xfId="276"/>
    <cellStyle name="Heading 2 4 3" xfId="277"/>
    <cellStyle name="Heading 2 5 2" xfId="278"/>
    <cellStyle name="Heading 2 5 3" xfId="279"/>
    <cellStyle name="Heading 2 6 2" xfId="280"/>
    <cellStyle name="Heading 2 6 3" xfId="281"/>
    <cellStyle name="Heading 2 7 2" xfId="282"/>
    <cellStyle name="Heading 2 7 3" xfId="283"/>
    <cellStyle name="Heading 2 8 2" xfId="284"/>
    <cellStyle name="Heading 2 8 3" xfId="285"/>
    <cellStyle name="Heading 2 9 2" xfId="286"/>
    <cellStyle name="Heading 2 9 3" xfId="287"/>
    <cellStyle name="Heading 3 2 2" xfId="288"/>
    <cellStyle name="Heading 3 2 3" xfId="289"/>
    <cellStyle name="Heading 3 3 2" xfId="290"/>
    <cellStyle name="Heading 3 3 3" xfId="291"/>
    <cellStyle name="Heading 3 4 2" xfId="292"/>
    <cellStyle name="Heading 3 4 3" xfId="293"/>
    <cellStyle name="Heading 3 5 2" xfId="294"/>
    <cellStyle name="Heading 3 5 3" xfId="295"/>
    <cellStyle name="Heading 4 2 2" xfId="296"/>
    <cellStyle name="Heading 4 2 3" xfId="297"/>
    <cellStyle name="Heading 4 3 2" xfId="298"/>
    <cellStyle name="Heading 4 3 3" xfId="299"/>
    <cellStyle name="Heading 4 4 2" xfId="300"/>
    <cellStyle name="Heading 4 4 3" xfId="301"/>
    <cellStyle name="Heading 4 5 2" xfId="302"/>
    <cellStyle name="Heading 4 5 3" xfId="303"/>
    <cellStyle name="Hyperlink 2 10" xfId="304"/>
    <cellStyle name="Hyperlink 2 2" xfId="305"/>
    <cellStyle name="Hyperlink 2 2 2" xfId="306"/>
    <cellStyle name="Hyperlink 2 3" xfId="307"/>
    <cellStyle name="Hyperlink 2 4" xfId="308"/>
    <cellStyle name="Hyperlink 2 5" xfId="309"/>
    <cellStyle name="Hyperlink 2 6" xfId="310"/>
    <cellStyle name="Hyperlink 2 7" xfId="311"/>
    <cellStyle name="Hyperlink 2 8" xfId="312"/>
    <cellStyle name="Hyperlink 2 9" xfId="313"/>
    <cellStyle name="Input 2 2" xfId="314"/>
    <cellStyle name="Input 2 3" xfId="315"/>
    <cellStyle name="Input 3 2" xfId="316"/>
    <cellStyle name="Input 3 3" xfId="317"/>
    <cellStyle name="Input 4 2" xfId="318"/>
    <cellStyle name="Input 4 3" xfId="319"/>
    <cellStyle name="Input 5 2" xfId="320"/>
    <cellStyle name="Input 5 3" xfId="321"/>
    <cellStyle name="Keš" xfId="322"/>
    <cellStyle name="Kos" xfId="323"/>
    <cellStyle name="Linked Cell 2 2" xfId="324"/>
    <cellStyle name="Linked Cell 2 3" xfId="325"/>
    <cellStyle name="Linked Cell 3 2" xfId="326"/>
    <cellStyle name="Linked Cell 3 3" xfId="327"/>
    <cellStyle name="Linked Cell 4 2" xfId="328"/>
    <cellStyle name="Linked Cell 4 3" xfId="329"/>
    <cellStyle name="Linked Cell 5 2" xfId="330"/>
    <cellStyle name="Linked Cell 5 3" xfId="331"/>
    <cellStyle name="Metri" xfId="332"/>
    <cellStyle name="Naslov 1 2" xfId="333"/>
    <cellStyle name="Naslov 1 3" xfId="334"/>
    <cellStyle name="Naslov 2 2" xfId="335"/>
    <cellStyle name="Naslov 2 3" xfId="336"/>
    <cellStyle name="Naslov 2 4" xfId="337"/>
    <cellStyle name="Naslov 5" xfId="338"/>
    <cellStyle name="Navadno" xfId="0" builtinId="0"/>
    <cellStyle name="Navadno 2" xfId="339"/>
    <cellStyle name="Navadno 3" xfId="340"/>
    <cellStyle name="Navadno 3 2" xfId="341"/>
    <cellStyle name="Navadno_FORMULA" xfId="342"/>
    <cellStyle name="Neutral 2 2" xfId="343"/>
    <cellStyle name="Neutral 2 3" xfId="344"/>
    <cellStyle name="Neutral 3 2" xfId="345"/>
    <cellStyle name="Neutral 3 3" xfId="346"/>
    <cellStyle name="Neutral 4 2" xfId="347"/>
    <cellStyle name="Neutral 4 3" xfId="348"/>
    <cellStyle name="Neutral 5 2" xfId="349"/>
    <cellStyle name="Neutral 5 3" xfId="350"/>
    <cellStyle name="Normal 11 2" xfId="351"/>
    <cellStyle name="Normal 11 3" xfId="352"/>
    <cellStyle name="Normal 12 2" xfId="353"/>
    <cellStyle name="Normal 12 3" xfId="354"/>
    <cellStyle name="Normal 13" xfId="355"/>
    <cellStyle name="Normal 14" xfId="356"/>
    <cellStyle name="Normal 14 2" xfId="357"/>
    <cellStyle name="Normal 14 3" xfId="358"/>
    <cellStyle name="normal 2" xfId="359"/>
    <cellStyle name="Normal 2 10" xfId="360"/>
    <cellStyle name="Normal 2 11" xfId="361"/>
    <cellStyle name="Normal 2 12" xfId="362"/>
    <cellStyle name="Normal 2 13" xfId="363"/>
    <cellStyle name="Normal 2 14" xfId="364"/>
    <cellStyle name="normal 2 15" xfId="365"/>
    <cellStyle name="Normal 2 2" xfId="366"/>
    <cellStyle name="normal 2 2 10" xfId="367"/>
    <cellStyle name="normal 2 2 2" xfId="368"/>
    <cellStyle name="normal 2 2 3" xfId="369"/>
    <cellStyle name="normal 2 2 4" xfId="370"/>
    <cellStyle name="normal 2 2 5" xfId="371"/>
    <cellStyle name="normal 2 2 6" xfId="372"/>
    <cellStyle name="normal 2 2 7" xfId="373"/>
    <cellStyle name="normal 2 2 8" xfId="374"/>
    <cellStyle name="normal 2 2 9" xfId="375"/>
    <cellStyle name="normal 2 3" xfId="376"/>
    <cellStyle name="Normal 2 4" xfId="377"/>
    <cellStyle name="Normal 2 5" xfId="378"/>
    <cellStyle name="Normal 2 6" xfId="379"/>
    <cellStyle name="Normal 2 7" xfId="380"/>
    <cellStyle name="Normal 2 8" xfId="381"/>
    <cellStyle name="Normal 2 9" xfId="382"/>
    <cellStyle name="normal 2_ARGAS_objekt pri Cerknici_požar DS 7400_321" xfId="383"/>
    <cellStyle name="normal 3" xfId="384"/>
    <cellStyle name="Normal 3 10" xfId="385"/>
    <cellStyle name="Normal 3 11" xfId="386"/>
    <cellStyle name="Normal 3 2" xfId="387"/>
    <cellStyle name="Normal 3 2 10" xfId="388"/>
    <cellStyle name="Normal 3 2 2" xfId="389"/>
    <cellStyle name="Normal 3 2 3" xfId="390"/>
    <cellStyle name="Normal 3 2 4" xfId="391"/>
    <cellStyle name="Normal 3 2 5" xfId="392"/>
    <cellStyle name="Normal 3 2 6" xfId="393"/>
    <cellStyle name="Normal 3 2 7" xfId="394"/>
    <cellStyle name="Normal 3 2 8" xfId="395"/>
    <cellStyle name="Normal 3 2 9" xfId="396"/>
    <cellStyle name="Normal 3 3" xfId="397"/>
    <cellStyle name="Normal 3 4" xfId="398"/>
    <cellStyle name="Normal 3 5" xfId="399"/>
    <cellStyle name="Normal 3 6" xfId="400"/>
    <cellStyle name="Normal 3 7" xfId="401"/>
    <cellStyle name="Normal 3 8" xfId="402"/>
    <cellStyle name="Normal 3 9" xfId="403"/>
    <cellStyle name="Normal 4" xfId="404"/>
    <cellStyle name="Normal 4 2" xfId="405"/>
    <cellStyle name="Normal 4 3" xfId="406"/>
    <cellStyle name="Normal 5" xfId="407"/>
    <cellStyle name="Normal 6" xfId="408"/>
    <cellStyle name="Normal_CENIK_jan01_DSC" xfId="481"/>
    <cellStyle name="Note 2 2" xfId="409"/>
    <cellStyle name="Note 2 3" xfId="410"/>
    <cellStyle name="Note 3 2" xfId="411"/>
    <cellStyle name="Note 3 3" xfId="412"/>
    <cellStyle name="Note 4 2" xfId="413"/>
    <cellStyle name="Note 4 3" xfId="414"/>
    <cellStyle name="Note 5 2" xfId="415"/>
    <cellStyle name="Note 5 3" xfId="416"/>
    <cellStyle name="Odstotek 2" xfId="417"/>
    <cellStyle name="Odstotek 3" xfId="418"/>
    <cellStyle name="Output 2 2" xfId="419"/>
    <cellStyle name="Output 2 3" xfId="420"/>
    <cellStyle name="Output 3 2" xfId="421"/>
    <cellStyle name="Output 3 3" xfId="422"/>
    <cellStyle name="Output 4 2" xfId="423"/>
    <cellStyle name="Output 4 3" xfId="424"/>
    <cellStyle name="Output 5 2" xfId="425"/>
    <cellStyle name="Output 5 3" xfId="426"/>
    <cellStyle name="Percent 2" xfId="427"/>
    <cellStyle name="Percent 3" xfId="428"/>
    <cellStyle name="Pomoc" xfId="429"/>
    <cellStyle name="PRVA VRSTA Element delo" xfId="430"/>
    <cellStyle name="PRVA VRSTA Element delo 2" xfId="431"/>
    <cellStyle name="PRVA VRSTA Element delo 3" xfId="432"/>
    <cellStyle name="PRVA VRSTA Element delo_ARGAS_objekt pri Cerknici_požar DS 7400_321" xfId="433"/>
    <cellStyle name="Rekapitulacija" xfId="434"/>
    <cellStyle name="Skupaj cena" xfId="435"/>
    <cellStyle name="Skupaj cena 2" xfId="436"/>
    <cellStyle name="Skupaj cena 3" xfId="437"/>
    <cellStyle name="Skupaj cena 4" xfId="438"/>
    <cellStyle name="Skupaj cena_ARGAS_objekt pri Cerknici_požar DS 7400_321" xfId="439"/>
    <cellStyle name="Standard_ANBO" xfId="440"/>
    <cellStyle name="Style 1" xfId="441"/>
    <cellStyle name="tekst-levo" xfId="442"/>
    <cellStyle name="Title 2 2" xfId="443"/>
    <cellStyle name="Title 2 3" xfId="444"/>
    <cellStyle name="Title 3 2" xfId="445"/>
    <cellStyle name="Title 3 3" xfId="446"/>
    <cellStyle name="Title 4 2" xfId="447"/>
    <cellStyle name="Title 4 3" xfId="448"/>
    <cellStyle name="Title 5 2" xfId="449"/>
    <cellStyle name="Title 5 3" xfId="450"/>
    <cellStyle name="Total 10 2" xfId="451"/>
    <cellStyle name="Total 10 3" xfId="452"/>
    <cellStyle name="Total 2 2" xfId="453"/>
    <cellStyle name="Total 2 3" xfId="454"/>
    <cellStyle name="Total 3 2" xfId="455"/>
    <cellStyle name="Total 3 3" xfId="456"/>
    <cellStyle name="Total 4 2" xfId="457"/>
    <cellStyle name="Total 4 3" xfId="458"/>
    <cellStyle name="Total 5 2" xfId="459"/>
    <cellStyle name="Total 5 3" xfId="460"/>
    <cellStyle name="Total 6 2" xfId="461"/>
    <cellStyle name="Total 6 3" xfId="462"/>
    <cellStyle name="Total 7 2" xfId="463"/>
    <cellStyle name="Total 7 3" xfId="464"/>
    <cellStyle name="Total 8 2" xfId="465"/>
    <cellStyle name="Total 8 3" xfId="466"/>
    <cellStyle name="Total 9 2" xfId="467"/>
    <cellStyle name="Total 9 3" xfId="468"/>
    <cellStyle name="Vejica [0] 2" xfId="469"/>
    <cellStyle name="Vejica 2" xfId="470"/>
    <cellStyle name="Vejica 3" xfId="471"/>
    <cellStyle name="Währung_ANBODECK" xfId="472"/>
    <cellStyle name="Warning Text 2 2" xfId="473"/>
    <cellStyle name="Warning Text 2 3" xfId="474"/>
    <cellStyle name="Warning Text 3 2" xfId="475"/>
    <cellStyle name="Warning Text 3 3" xfId="476"/>
    <cellStyle name="Warning Text 4 2" xfId="477"/>
    <cellStyle name="Warning Text 4 3" xfId="478"/>
    <cellStyle name="Warning Text 5 2" xfId="479"/>
    <cellStyle name="Warning Text 5 3" xfId="4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tabSelected="1" view="pageBreakPreview" zoomScaleNormal="100" zoomScaleSheetLayoutView="100" workbookViewId="0">
      <selection activeCell="A2" sqref="A2"/>
    </sheetView>
  </sheetViews>
  <sheetFormatPr defaultRowHeight="11.25"/>
  <cols>
    <col min="1" max="1" width="8.7109375" style="8" customWidth="1"/>
    <col min="2" max="2" width="51.85546875" style="12" customWidth="1"/>
    <col min="3" max="3" width="19.28515625" style="12" customWidth="1"/>
    <col min="4" max="5" width="10.7109375" style="10" customWidth="1"/>
    <col min="6" max="6" width="9.140625" style="11"/>
    <col min="7" max="7" width="14" style="11" customWidth="1"/>
    <col min="8" max="16384" width="9.140625" style="11"/>
  </cols>
  <sheetData>
    <row r="1" spans="1:7" s="22" customFormat="1" ht="18">
      <c r="A1" s="23" t="s">
        <v>3</v>
      </c>
    </row>
    <row r="2" spans="1:7" s="18" customFormat="1">
      <c r="A2" s="21"/>
      <c r="B2" s="20"/>
      <c r="C2" s="20"/>
      <c r="D2" s="19"/>
      <c r="E2" s="19"/>
    </row>
    <row r="3" spans="1:7" s="18" customFormat="1">
      <c r="A3" s="21"/>
      <c r="B3" s="20" t="s">
        <v>89</v>
      </c>
      <c r="C3" s="20"/>
      <c r="D3" s="19"/>
      <c r="E3" s="19"/>
    </row>
    <row r="5" spans="1:7" s="17" customFormat="1" ht="22.5">
      <c r="A5" s="50" t="s">
        <v>0</v>
      </c>
      <c r="B5" s="51" t="s">
        <v>114</v>
      </c>
      <c r="C5" s="66" t="s">
        <v>117</v>
      </c>
      <c r="D5" s="51" t="s">
        <v>1</v>
      </c>
      <c r="E5" s="51" t="s">
        <v>2</v>
      </c>
      <c r="F5" s="51" t="s">
        <v>115</v>
      </c>
      <c r="G5" s="51" t="s">
        <v>116</v>
      </c>
    </row>
    <row r="7" spans="1:7">
      <c r="B7" s="9" t="s">
        <v>90</v>
      </c>
      <c r="C7" s="9"/>
    </row>
    <row r="8" spans="1:7">
      <c r="B8" s="9"/>
      <c r="C8" s="9"/>
    </row>
    <row r="10" spans="1:7">
      <c r="A10" s="8" t="s">
        <v>4</v>
      </c>
      <c r="B10" s="12" t="s">
        <v>119</v>
      </c>
      <c r="D10" s="10" t="s">
        <v>5</v>
      </c>
      <c r="E10" s="10">
        <v>10</v>
      </c>
      <c r="F10" s="69">
        <v>0</v>
      </c>
      <c r="G10" s="69">
        <f>E10*F10</f>
        <v>0</v>
      </c>
    </row>
    <row r="11" spans="1:7">
      <c r="B11" s="16"/>
      <c r="C11" s="16"/>
      <c r="D11" s="11"/>
      <c r="E11" s="11"/>
    </row>
    <row r="12" spans="1:7">
      <c r="A12" s="8" t="s">
        <v>6</v>
      </c>
      <c r="B12" s="12" t="s">
        <v>120</v>
      </c>
      <c r="D12" s="10" t="s">
        <v>5</v>
      </c>
      <c r="E12" s="10">
        <v>58</v>
      </c>
      <c r="F12" s="69">
        <v>0</v>
      </c>
      <c r="G12" s="69">
        <f>E12*F12</f>
        <v>0</v>
      </c>
    </row>
    <row r="14" spans="1:7">
      <c r="A14" s="8" t="s">
        <v>9</v>
      </c>
      <c r="B14" s="12" t="s">
        <v>122</v>
      </c>
      <c r="D14" s="10" t="s">
        <v>5</v>
      </c>
      <c r="E14" s="10">
        <v>35</v>
      </c>
      <c r="F14" s="69">
        <v>0</v>
      </c>
      <c r="G14" s="69">
        <f>E14*F14</f>
        <v>0</v>
      </c>
    </row>
    <row r="16" spans="1:7">
      <c r="A16" s="8" t="s">
        <v>10</v>
      </c>
      <c r="B16" s="12" t="s">
        <v>121</v>
      </c>
      <c r="D16" s="10" t="s">
        <v>5</v>
      </c>
      <c r="E16" s="10">
        <v>10</v>
      </c>
      <c r="F16" s="69">
        <v>0</v>
      </c>
      <c r="G16" s="69">
        <f>E16*F16</f>
        <v>0</v>
      </c>
    </row>
    <row r="18" spans="1:7">
      <c r="A18" s="8" t="s">
        <v>20</v>
      </c>
      <c r="B18" s="16" t="s">
        <v>134</v>
      </c>
      <c r="C18" s="16"/>
      <c r="D18" s="10" t="s">
        <v>5</v>
      </c>
      <c r="E18" s="10">
        <v>11</v>
      </c>
      <c r="F18" s="69">
        <v>0</v>
      </c>
      <c r="G18" s="69">
        <f>E18*F18</f>
        <v>0</v>
      </c>
    </row>
    <row r="20" spans="1:7">
      <c r="A20" s="8" t="s">
        <v>21</v>
      </c>
      <c r="B20" s="16" t="s">
        <v>130</v>
      </c>
      <c r="C20" s="16"/>
      <c r="D20" s="10" t="s">
        <v>5</v>
      </c>
      <c r="E20" s="10">
        <v>7</v>
      </c>
      <c r="F20" s="69">
        <v>0</v>
      </c>
      <c r="G20" s="69">
        <f>E20*F20</f>
        <v>0</v>
      </c>
    </row>
    <row r="21" spans="1:7">
      <c r="B21" s="16"/>
      <c r="C21" s="16"/>
      <c r="F21" s="69"/>
      <c r="G21" s="69"/>
    </row>
    <row r="22" spans="1:7">
      <c r="A22" s="8" t="s">
        <v>22</v>
      </c>
      <c r="B22" s="16" t="s">
        <v>135</v>
      </c>
      <c r="C22" s="16"/>
      <c r="D22" s="10" t="s">
        <v>5</v>
      </c>
      <c r="E22" s="10">
        <v>7</v>
      </c>
      <c r="F22" s="69">
        <v>0</v>
      </c>
      <c r="G22" s="69">
        <f>E22*F22</f>
        <v>0</v>
      </c>
    </row>
    <row r="23" spans="1:7">
      <c r="B23" s="16"/>
      <c r="C23" s="16"/>
      <c r="F23" s="69"/>
      <c r="G23" s="69"/>
    </row>
    <row r="24" spans="1:7">
      <c r="A24" s="8" t="s">
        <v>23</v>
      </c>
      <c r="B24" s="16" t="s">
        <v>136</v>
      </c>
      <c r="C24" s="16"/>
      <c r="D24" s="10" t="s">
        <v>5</v>
      </c>
      <c r="E24" s="10">
        <v>8</v>
      </c>
      <c r="F24" s="69">
        <v>0</v>
      </c>
      <c r="G24" s="69">
        <f>E24*F24</f>
        <v>0</v>
      </c>
    </row>
    <row r="25" spans="1:7">
      <c r="B25" s="16"/>
      <c r="C25" s="16"/>
      <c r="F25" s="69"/>
      <c r="G25" s="69"/>
    </row>
    <row r="26" spans="1:7">
      <c r="A26" s="8" t="s">
        <v>24</v>
      </c>
      <c r="B26" s="16" t="s">
        <v>137</v>
      </c>
      <c r="C26" s="16"/>
      <c r="D26" s="10" t="s">
        <v>5</v>
      </c>
      <c r="E26" s="10">
        <v>2</v>
      </c>
      <c r="F26" s="69">
        <v>0</v>
      </c>
      <c r="G26" s="69">
        <f>E26*F26</f>
        <v>0</v>
      </c>
    </row>
    <row r="27" spans="1:7">
      <c r="B27" s="16"/>
      <c r="C27" s="16"/>
      <c r="F27" s="69"/>
      <c r="G27" s="69"/>
    </row>
    <row r="28" spans="1:7">
      <c r="A28" s="8" t="s">
        <v>25</v>
      </c>
      <c r="B28" s="12" t="s">
        <v>98</v>
      </c>
      <c r="D28" s="10" t="s">
        <v>12</v>
      </c>
      <c r="E28" s="10">
        <v>31</v>
      </c>
      <c r="F28" s="69">
        <v>0</v>
      </c>
      <c r="G28" s="69">
        <f>E28*F28</f>
        <v>0</v>
      </c>
    </row>
    <row r="29" spans="1:7">
      <c r="A29" s="13"/>
      <c r="B29" s="14"/>
      <c r="C29" s="14"/>
      <c r="D29" s="15"/>
      <c r="E29" s="15"/>
      <c r="F29" s="68"/>
      <c r="G29" s="68"/>
    </row>
    <row r="30" spans="1:7">
      <c r="B30" s="9"/>
      <c r="C30" s="9"/>
    </row>
    <row r="31" spans="1:7">
      <c r="B31" s="44"/>
      <c r="C31" s="44"/>
    </row>
    <row r="32" spans="1:7">
      <c r="A32" s="8" t="s">
        <v>29</v>
      </c>
      <c r="B32" s="12" t="s">
        <v>58</v>
      </c>
    </row>
    <row r="33" spans="1:7">
      <c r="B33" s="16" t="s">
        <v>60</v>
      </c>
      <c r="C33" s="16"/>
      <c r="D33" s="10" t="s">
        <v>5</v>
      </c>
      <c r="E33" s="10">
        <v>179</v>
      </c>
      <c r="F33" s="69">
        <v>0</v>
      </c>
      <c r="G33" s="69">
        <f>E33*F33</f>
        <v>0</v>
      </c>
    </row>
    <row r="34" spans="1:7">
      <c r="B34" s="16"/>
      <c r="C34" s="16"/>
    </row>
    <row r="35" spans="1:7">
      <c r="A35" s="8" t="s">
        <v>30</v>
      </c>
      <c r="B35" s="16" t="s">
        <v>73</v>
      </c>
      <c r="C35" s="16"/>
      <c r="D35" s="10" t="s">
        <v>5</v>
      </c>
      <c r="E35" s="10">
        <v>179</v>
      </c>
      <c r="F35" s="69">
        <v>0</v>
      </c>
      <c r="G35" s="69">
        <f>E35*F35</f>
        <v>0</v>
      </c>
    </row>
    <row r="36" spans="1:7">
      <c r="B36" s="16"/>
      <c r="C36" s="16"/>
    </row>
    <row r="37" spans="1:7" ht="33.75">
      <c r="A37" s="8" t="s">
        <v>31</v>
      </c>
      <c r="B37" s="1" t="s">
        <v>7</v>
      </c>
      <c r="C37" s="1"/>
      <c r="D37" s="10" t="s">
        <v>11</v>
      </c>
      <c r="E37" s="10">
        <v>5</v>
      </c>
      <c r="F37" s="69">
        <f>SUM(G10:G35)</f>
        <v>0</v>
      </c>
      <c r="G37" s="69">
        <f>F37*E37%</f>
        <v>0</v>
      </c>
    </row>
    <row r="39" spans="1:7" ht="22.5">
      <c r="A39" s="8" t="s">
        <v>32</v>
      </c>
      <c r="B39" s="7" t="s">
        <v>8</v>
      </c>
      <c r="C39" s="7"/>
      <c r="D39" s="10" t="s">
        <v>11</v>
      </c>
      <c r="E39" s="10">
        <v>5</v>
      </c>
      <c r="F39" s="69">
        <f>SUM(G10:G35)</f>
        <v>0</v>
      </c>
      <c r="G39" s="69">
        <f>F39*E39%</f>
        <v>0</v>
      </c>
    </row>
    <row r="40" spans="1:7">
      <c r="A40" s="13"/>
      <c r="B40" s="14"/>
      <c r="C40" s="14"/>
      <c r="D40" s="15"/>
      <c r="E40" s="15"/>
      <c r="F40" s="68"/>
      <c r="G40" s="68"/>
    </row>
    <row r="41" spans="1:7">
      <c r="B41" s="9" t="s">
        <v>13</v>
      </c>
      <c r="C41" s="9"/>
      <c r="G41" s="70">
        <f>SUM(G10:G40)</f>
        <v>0</v>
      </c>
    </row>
    <row r="44" spans="1:7">
      <c r="A44" s="21"/>
      <c r="B44" s="9" t="s">
        <v>14</v>
      </c>
      <c r="C44" s="9"/>
    </row>
    <row r="46" spans="1:7">
      <c r="A46" s="8" t="s">
        <v>4</v>
      </c>
      <c r="B46" s="5" t="s">
        <v>54</v>
      </c>
      <c r="C46" s="5"/>
      <c r="E46" s="57"/>
    </row>
    <row r="47" spans="1:7">
      <c r="B47" s="4" t="s">
        <v>61</v>
      </c>
      <c r="C47" s="4"/>
      <c r="D47" s="10" t="s">
        <v>15</v>
      </c>
      <c r="E47" s="42">
        <v>1900</v>
      </c>
      <c r="F47" s="69">
        <v>0</v>
      </c>
      <c r="G47" s="69">
        <f t="shared" ref="G47:G53" si="0">E47*F47</f>
        <v>0</v>
      </c>
    </row>
    <row r="48" spans="1:7">
      <c r="B48" s="4" t="s">
        <v>62</v>
      </c>
      <c r="C48" s="4"/>
      <c r="D48" s="10" t="s">
        <v>15</v>
      </c>
      <c r="E48" s="42">
        <v>800</v>
      </c>
      <c r="F48" s="69">
        <v>0</v>
      </c>
      <c r="G48" s="69">
        <f t="shared" si="0"/>
        <v>0</v>
      </c>
    </row>
    <row r="49" spans="1:7">
      <c r="B49" s="4" t="s">
        <v>63</v>
      </c>
      <c r="C49" s="4"/>
      <c r="D49" s="10" t="s">
        <v>15</v>
      </c>
      <c r="E49" s="42">
        <v>200</v>
      </c>
      <c r="F49" s="69">
        <v>0</v>
      </c>
      <c r="G49" s="69">
        <f t="shared" si="0"/>
        <v>0</v>
      </c>
    </row>
    <row r="50" spans="1:7">
      <c r="B50" s="4" t="s">
        <v>64</v>
      </c>
      <c r="C50" s="4"/>
      <c r="D50" s="10" t="s">
        <v>15</v>
      </c>
      <c r="E50" s="42">
        <v>1400</v>
      </c>
      <c r="F50" s="69">
        <v>0</v>
      </c>
      <c r="G50" s="69">
        <f t="shared" si="0"/>
        <v>0</v>
      </c>
    </row>
    <row r="51" spans="1:7">
      <c r="B51" s="4" t="s">
        <v>65</v>
      </c>
      <c r="C51" s="4"/>
      <c r="D51" s="10" t="s">
        <v>15</v>
      </c>
      <c r="E51" s="42">
        <v>200</v>
      </c>
      <c r="F51" s="69">
        <v>0</v>
      </c>
      <c r="G51" s="69">
        <f t="shared" si="0"/>
        <v>0</v>
      </c>
    </row>
    <row r="52" spans="1:7">
      <c r="B52" s="4" t="s">
        <v>138</v>
      </c>
      <c r="C52" s="4"/>
      <c r="D52" s="10" t="s">
        <v>15</v>
      </c>
      <c r="E52" s="42">
        <v>100</v>
      </c>
      <c r="F52" s="69">
        <v>0</v>
      </c>
      <c r="G52" s="69">
        <f t="shared" ref="G52" si="1">E52*F52</f>
        <v>0</v>
      </c>
    </row>
    <row r="53" spans="1:7">
      <c r="B53" s="4" t="s">
        <v>177</v>
      </c>
      <c r="C53" s="4"/>
      <c r="D53" s="10" t="s">
        <v>15</v>
      </c>
      <c r="E53" s="42">
        <v>50</v>
      </c>
      <c r="F53" s="69">
        <v>0</v>
      </c>
      <c r="G53" s="69">
        <f t="shared" si="0"/>
        <v>0</v>
      </c>
    </row>
    <row r="54" spans="1:7">
      <c r="B54" s="4" t="s">
        <v>59</v>
      </c>
      <c r="C54" s="4"/>
      <c r="E54" s="42"/>
    </row>
    <row r="55" spans="1:7">
      <c r="B55" s="4" t="s">
        <v>68</v>
      </c>
      <c r="C55" s="4"/>
      <c r="D55" s="10" t="s">
        <v>15</v>
      </c>
      <c r="E55" s="42">
        <v>100</v>
      </c>
      <c r="F55" s="69">
        <v>0</v>
      </c>
      <c r="G55" s="69">
        <f>E55*F55</f>
        <v>0</v>
      </c>
    </row>
    <row r="56" spans="1:7">
      <c r="E56" s="42"/>
    </row>
    <row r="57" spans="1:7" ht="22.5">
      <c r="A57" s="8" t="s">
        <v>6</v>
      </c>
      <c r="B57" s="2" t="s">
        <v>17</v>
      </c>
      <c r="C57" s="2"/>
      <c r="E57" s="42"/>
    </row>
    <row r="58" spans="1:7">
      <c r="B58" s="2" t="s">
        <v>18</v>
      </c>
      <c r="C58" s="2"/>
      <c r="D58" s="10" t="s">
        <v>15</v>
      </c>
      <c r="E58" s="42">
        <v>1450</v>
      </c>
      <c r="F58" s="69">
        <v>0</v>
      </c>
      <c r="G58" s="69">
        <f>E58*F58</f>
        <v>0</v>
      </c>
    </row>
    <row r="59" spans="1:7">
      <c r="B59" s="2" t="s">
        <v>92</v>
      </c>
      <c r="C59" s="2"/>
      <c r="D59" s="10" t="s">
        <v>15</v>
      </c>
      <c r="E59" s="42">
        <v>1200</v>
      </c>
      <c r="F59" s="69">
        <v>0</v>
      </c>
      <c r="G59" s="69">
        <f>E59*F59</f>
        <v>0</v>
      </c>
    </row>
    <row r="60" spans="1:7">
      <c r="B60" s="2" t="s">
        <v>19</v>
      </c>
      <c r="C60" s="2"/>
      <c r="D60" s="10" t="s">
        <v>15</v>
      </c>
      <c r="E60" s="42">
        <v>200</v>
      </c>
      <c r="F60" s="69">
        <v>0</v>
      </c>
      <c r="G60" s="69">
        <f>E60*F60</f>
        <v>0</v>
      </c>
    </row>
    <row r="61" spans="1:7">
      <c r="B61" s="2" t="s">
        <v>46</v>
      </c>
      <c r="C61" s="2"/>
      <c r="D61" s="10" t="s">
        <v>15</v>
      </c>
      <c r="E61" s="42">
        <v>40</v>
      </c>
      <c r="F61" s="69">
        <v>0</v>
      </c>
      <c r="G61" s="69">
        <f>E61*F61</f>
        <v>0</v>
      </c>
    </row>
    <row r="62" spans="1:7">
      <c r="B62" s="2" t="s">
        <v>139</v>
      </c>
      <c r="C62" s="2"/>
      <c r="D62" s="10" t="s">
        <v>15</v>
      </c>
      <c r="E62" s="42">
        <v>80</v>
      </c>
      <c r="F62" s="69">
        <v>0</v>
      </c>
      <c r="G62" s="69">
        <f>E62*F62</f>
        <v>0</v>
      </c>
    </row>
    <row r="63" spans="1:7">
      <c r="B63" s="2"/>
      <c r="C63" s="2"/>
    </row>
    <row r="64" spans="1:7" ht="22.5">
      <c r="A64" s="8" t="s">
        <v>9</v>
      </c>
      <c r="B64" s="2" t="s">
        <v>77</v>
      </c>
      <c r="C64" s="2"/>
    </row>
    <row r="65" spans="1:7">
      <c r="B65" s="2" t="s">
        <v>81</v>
      </c>
      <c r="C65" s="2"/>
      <c r="D65" s="10" t="s">
        <v>5</v>
      </c>
      <c r="E65" s="10">
        <v>13</v>
      </c>
      <c r="F65" s="69">
        <v>0</v>
      </c>
      <c r="G65" s="69">
        <f>E65*F65</f>
        <v>0</v>
      </c>
    </row>
    <row r="66" spans="1:7">
      <c r="B66" s="2" t="s">
        <v>123</v>
      </c>
      <c r="C66" s="2"/>
      <c r="D66" s="10" t="s">
        <v>5</v>
      </c>
      <c r="E66" s="10">
        <v>40</v>
      </c>
      <c r="F66" s="69">
        <v>0</v>
      </c>
      <c r="G66" s="69">
        <f>E66*F66</f>
        <v>0</v>
      </c>
    </row>
    <row r="67" spans="1:7">
      <c r="B67" s="2" t="s">
        <v>124</v>
      </c>
      <c r="C67" s="2"/>
      <c r="D67" s="10" t="s">
        <v>5</v>
      </c>
      <c r="E67" s="10">
        <v>8</v>
      </c>
      <c r="F67" s="69">
        <v>0</v>
      </c>
      <c r="G67" s="69">
        <f>E67*F67</f>
        <v>0</v>
      </c>
    </row>
    <row r="68" spans="1:7">
      <c r="B68" s="2" t="s">
        <v>131</v>
      </c>
      <c r="C68" s="2"/>
      <c r="D68" s="10" t="s">
        <v>5</v>
      </c>
      <c r="E68" s="42">
        <v>30</v>
      </c>
      <c r="F68" s="69">
        <v>0</v>
      </c>
      <c r="G68" s="69">
        <f>E68*F68</f>
        <v>0</v>
      </c>
    </row>
    <row r="69" spans="1:7">
      <c r="B69" s="2"/>
      <c r="C69" s="2"/>
    </row>
    <row r="70" spans="1:7" ht="22.5">
      <c r="A70" s="8" t="s">
        <v>10</v>
      </c>
      <c r="B70" s="2" t="s">
        <v>132</v>
      </c>
      <c r="C70" s="2"/>
    </row>
    <row r="71" spans="1:7">
      <c r="B71" s="2" t="s">
        <v>81</v>
      </c>
      <c r="C71" s="2"/>
      <c r="D71" s="10" t="s">
        <v>5</v>
      </c>
      <c r="E71" s="10">
        <v>12</v>
      </c>
      <c r="F71" s="69">
        <v>0</v>
      </c>
      <c r="G71" s="69">
        <f>E71*F71</f>
        <v>0</v>
      </c>
    </row>
    <row r="73" spans="1:7">
      <c r="A73" s="8" t="s">
        <v>20</v>
      </c>
      <c r="B73" s="2" t="s">
        <v>125</v>
      </c>
      <c r="C73" s="2"/>
      <c r="D73" s="10" t="s">
        <v>5</v>
      </c>
      <c r="E73" s="10">
        <v>4</v>
      </c>
      <c r="F73" s="69">
        <v>0</v>
      </c>
      <c r="G73" s="69">
        <f>E73*F73</f>
        <v>0</v>
      </c>
    </row>
    <row r="74" spans="1:7">
      <c r="B74" s="2" t="s">
        <v>74</v>
      </c>
      <c r="C74" s="2"/>
      <c r="D74" s="10" t="s">
        <v>5</v>
      </c>
      <c r="E74" s="10">
        <v>25</v>
      </c>
      <c r="F74" s="69">
        <v>0</v>
      </c>
      <c r="G74" s="69">
        <f>E74*F74</f>
        <v>0</v>
      </c>
    </row>
    <row r="75" spans="1:7">
      <c r="B75" s="2"/>
      <c r="C75" s="2"/>
      <c r="F75" s="69"/>
      <c r="G75" s="69"/>
    </row>
    <row r="76" spans="1:7" ht="25.5" customHeight="1">
      <c r="A76" s="8" t="s">
        <v>21</v>
      </c>
      <c r="B76" s="2" t="s">
        <v>69</v>
      </c>
      <c r="C76" s="2"/>
    </row>
    <row r="77" spans="1:7">
      <c r="B77" s="2" t="s">
        <v>140</v>
      </c>
      <c r="C77" s="2"/>
      <c r="D77" s="10" t="s">
        <v>5</v>
      </c>
      <c r="E77" s="10">
        <v>54</v>
      </c>
      <c r="F77" s="69">
        <v>0</v>
      </c>
      <c r="G77" s="69">
        <f>E77*F77</f>
        <v>0</v>
      </c>
    </row>
    <row r="78" spans="1:7">
      <c r="B78" s="2" t="s">
        <v>141</v>
      </c>
      <c r="C78" s="2"/>
      <c r="D78" s="10" t="s">
        <v>5</v>
      </c>
      <c r="E78" s="10">
        <v>4</v>
      </c>
      <c r="F78" s="69">
        <v>0</v>
      </c>
      <c r="G78" s="69">
        <f>E78*F78</f>
        <v>0</v>
      </c>
    </row>
    <row r="80" spans="1:7" ht="14.25" customHeight="1">
      <c r="A80" s="8" t="s">
        <v>22</v>
      </c>
      <c r="B80" s="2" t="s">
        <v>82</v>
      </c>
      <c r="C80" s="2"/>
    </row>
    <row r="81" spans="1:7">
      <c r="B81" s="2" t="s">
        <v>133</v>
      </c>
      <c r="C81" s="2"/>
      <c r="D81" s="10" t="s">
        <v>5</v>
      </c>
      <c r="E81" s="10">
        <v>5</v>
      </c>
      <c r="F81" s="69">
        <v>0</v>
      </c>
      <c r="G81" s="69">
        <f>E81*F81</f>
        <v>0</v>
      </c>
    </row>
    <row r="82" spans="1:7">
      <c r="B82" s="2" t="s">
        <v>99</v>
      </c>
      <c r="C82" s="2"/>
      <c r="D82" s="10" t="s">
        <v>5</v>
      </c>
      <c r="E82" s="10">
        <v>5</v>
      </c>
      <c r="F82" s="69">
        <v>0</v>
      </c>
      <c r="G82" s="69">
        <f>E82*F82</f>
        <v>0</v>
      </c>
    </row>
    <row r="83" spans="1:7">
      <c r="B83" s="52"/>
      <c r="C83" s="52"/>
    </row>
    <row r="84" spans="1:7" ht="12.75" customHeight="1">
      <c r="A84" s="8" t="s">
        <v>23</v>
      </c>
      <c r="B84" s="2" t="s">
        <v>83</v>
      </c>
      <c r="C84" s="2"/>
      <c r="D84" s="10" t="s">
        <v>15</v>
      </c>
      <c r="E84" s="10">
        <v>12</v>
      </c>
      <c r="F84" s="69">
        <v>0</v>
      </c>
      <c r="G84" s="69">
        <f>E84*F84</f>
        <v>0</v>
      </c>
    </row>
    <row r="85" spans="1:7">
      <c r="B85" s="52"/>
      <c r="C85" s="52"/>
    </row>
    <row r="86" spans="1:7">
      <c r="A86" s="8" t="s">
        <v>24</v>
      </c>
      <c r="B86" s="6" t="s">
        <v>84</v>
      </c>
      <c r="C86" s="6"/>
    </row>
    <row r="87" spans="1:7">
      <c r="B87" s="6" t="s">
        <v>85</v>
      </c>
      <c r="C87" s="6"/>
      <c r="D87" s="10" t="s">
        <v>5</v>
      </c>
      <c r="E87" s="42">
        <v>30</v>
      </c>
      <c r="F87" s="69">
        <v>0</v>
      </c>
      <c r="G87" s="69">
        <f t="shared" ref="G87:G88" si="2">E87*F87</f>
        <v>0</v>
      </c>
    </row>
    <row r="88" spans="1:7">
      <c r="B88" s="6" t="s">
        <v>142</v>
      </c>
      <c r="C88" s="6"/>
      <c r="D88" s="10" t="s">
        <v>5</v>
      </c>
      <c r="E88" s="42">
        <v>16</v>
      </c>
      <c r="F88" s="69">
        <v>0</v>
      </c>
      <c r="G88" s="69">
        <f t="shared" si="2"/>
        <v>0</v>
      </c>
    </row>
    <row r="89" spans="1:7">
      <c r="B89" s="6" t="s">
        <v>143</v>
      </c>
      <c r="C89" s="6"/>
      <c r="D89" s="10" t="s">
        <v>5</v>
      </c>
      <c r="E89" s="42">
        <v>5</v>
      </c>
      <c r="F89" s="69">
        <v>0</v>
      </c>
      <c r="G89" s="69">
        <f t="shared" ref="G89" si="3">E89*F89</f>
        <v>0</v>
      </c>
    </row>
    <row r="90" spans="1:7">
      <c r="B90" s="6"/>
      <c r="C90" s="6"/>
    </row>
    <row r="91" spans="1:7" ht="22.5">
      <c r="A91" s="8" t="s">
        <v>25</v>
      </c>
      <c r="B91" s="6" t="s">
        <v>66</v>
      </c>
      <c r="C91" s="6"/>
      <c r="D91" s="10" t="s">
        <v>5</v>
      </c>
      <c r="E91" s="10">
        <v>4</v>
      </c>
      <c r="F91" s="69">
        <v>0</v>
      </c>
      <c r="G91" s="69">
        <f>E91*F91</f>
        <v>0</v>
      </c>
    </row>
    <row r="92" spans="1:7">
      <c r="B92" s="6"/>
      <c r="C92" s="6"/>
      <c r="F92" s="69"/>
      <c r="G92" s="69"/>
    </row>
    <row r="93" spans="1:7" ht="22.5">
      <c r="A93" s="8" t="s">
        <v>29</v>
      </c>
      <c r="B93" s="6" t="s">
        <v>26</v>
      </c>
      <c r="C93" s="6"/>
    </row>
    <row r="94" spans="1:7">
      <c r="B94" s="6" t="s">
        <v>45</v>
      </c>
      <c r="C94" s="6"/>
      <c r="D94" s="10" t="s">
        <v>15</v>
      </c>
      <c r="E94" s="42">
        <v>300</v>
      </c>
      <c r="F94" s="69">
        <v>0</v>
      </c>
      <c r="G94" s="69">
        <f>E94*F94</f>
        <v>0</v>
      </c>
    </row>
    <row r="95" spans="1:7">
      <c r="B95" s="6" t="s">
        <v>75</v>
      </c>
      <c r="C95" s="6"/>
      <c r="D95" s="10" t="s">
        <v>15</v>
      </c>
      <c r="E95" s="42">
        <v>160</v>
      </c>
      <c r="F95" s="69">
        <v>0</v>
      </c>
      <c r="G95" s="69">
        <f>E95*F95</f>
        <v>0</v>
      </c>
    </row>
    <row r="96" spans="1:7">
      <c r="B96" s="6" t="s">
        <v>70</v>
      </c>
      <c r="C96" s="6"/>
      <c r="D96" s="10" t="s">
        <v>15</v>
      </c>
      <c r="E96" s="42">
        <v>80</v>
      </c>
      <c r="F96" s="69">
        <v>0</v>
      </c>
      <c r="G96" s="69">
        <f>E96*F96</f>
        <v>0</v>
      </c>
    </row>
    <row r="98" spans="1:7" ht="22.5">
      <c r="A98" s="8" t="s">
        <v>30</v>
      </c>
      <c r="B98" s="6" t="s">
        <v>27</v>
      </c>
      <c r="C98" s="6"/>
    </row>
    <row r="99" spans="1:7">
      <c r="B99" s="6" t="s">
        <v>28</v>
      </c>
      <c r="C99" s="6"/>
      <c r="D99" s="10" t="s">
        <v>5</v>
      </c>
      <c r="E99" s="42">
        <v>30</v>
      </c>
      <c r="F99" s="69">
        <v>0</v>
      </c>
      <c r="G99" s="69">
        <f>E99*F99</f>
        <v>0</v>
      </c>
    </row>
    <row r="101" spans="1:7" ht="22.5">
      <c r="A101" s="8" t="s">
        <v>31</v>
      </c>
      <c r="B101" s="6" t="s">
        <v>34</v>
      </c>
      <c r="C101" s="6"/>
    </row>
    <row r="102" spans="1:7">
      <c r="B102" s="12" t="s">
        <v>33</v>
      </c>
      <c r="D102" s="10" t="s">
        <v>5</v>
      </c>
      <c r="E102" s="10">
        <v>60</v>
      </c>
      <c r="F102" s="69">
        <v>0</v>
      </c>
      <c r="G102" s="69">
        <f>E102*F102</f>
        <v>0</v>
      </c>
    </row>
    <row r="104" spans="1:7" ht="22.5">
      <c r="A104" s="8" t="s">
        <v>32</v>
      </c>
      <c r="B104" s="6" t="s">
        <v>78</v>
      </c>
      <c r="C104" s="6"/>
      <c r="D104" s="10" t="s">
        <v>79</v>
      </c>
      <c r="E104" s="10">
        <v>15</v>
      </c>
      <c r="F104" s="69">
        <v>0</v>
      </c>
      <c r="G104" s="69">
        <f>E104*F104</f>
        <v>0</v>
      </c>
    </row>
    <row r="105" spans="1:7">
      <c r="B105" s="6"/>
      <c r="C105" s="6"/>
    </row>
    <row r="106" spans="1:7">
      <c r="A106" s="8" t="s">
        <v>36</v>
      </c>
      <c r="B106" s="6" t="s">
        <v>86</v>
      </c>
      <c r="C106" s="6"/>
    </row>
    <row r="107" spans="1:7">
      <c r="B107" s="6" t="s">
        <v>88</v>
      </c>
      <c r="C107" s="6"/>
      <c r="D107" s="10" t="s">
        <v>15</v>
      </c>
      <c r="E107" s="42">
        <v>40</v>
      </c>
      <c r="F107" s="69">
        <v>0</v>
      </c>
      <c r="G107" s="69">
        <f>E107*F107</f>
        <v>0</v>
      </c>
    </row>
    <row r="108" spans="1:7">
      <c r="B108" s="6"/>
      <c r="C108" s="6"/>
    </row>
    <row r="109" spans="1:7" ht="33.75">
      <c r="A109" s="8" t="s">
        <v>37</v>
      </c>
      <c r="B109" s="1" t="s">
        <v>38</v>
      </c>
      <c r="C109" s="1"/>
      <c r="D109" s="10" t="s">
        <v>11</v>
      </c>
      <c r="E109" s="10">
        <v>5</v>
      </c>
      <c r="F109" s="69">
        <f>SUM(G46:G107)</f>
        <v>0</v>
      </c>
      <c r="G109" s="69">
        <f>F109*E109%</f>
        <v>0</v>
      </c>
    </row>
    <row r="111" spans="1:7" ht="22.5">
      <c r="A111" s="8" t="s">
        <v>155</v>
      </c>
      <c r="B111" s="7" t="s">
        <v>8</v>
      </c>
      <c r="C111" s="7"/>
      <c r="D111" s="10" t="s">
        <v>11</v>
      </c>
      <c r="E111" s="10">
        <v>5</v>
      </c>
      <c r="F111" s="69">
        <f>SUM(G46:G107)</f>
        <v>0</v>
      </c>
      <c r="G111" s="69">
        <f>F111*E111%</f>
        <v>0</v>
      </c>
    </row>
    <row r="112" spans="1:7">
      <c r="A112" s="13"/>
      <c r="B112" s="14"/>
      <c r="C112" s="14"/>
      <c r="D112" s="15"/>
      <c r="E112" s="15"/>
      <c r="F112" s="68"/>
      <c r="G112" s="68"/>
    </row>
    <row r="113" spans="1:7">
      <c r="B113" s="9" t="s">
        <v>35</v>
      </c>
      <c r="C113" s="9"/>
      <c r="G113" s="70">
        <f>SUM(G46:G112)</f>
        <v>0</v>
      </c>
    </row>
    <row r="116" spans="1:7">
      <c r="B116" s="64" t="s">
        <v>56</v>
      </c>
      <c r="C116" s="64"/>
    </row>
    <row r="118" spans="1:7" ht="22.5">
      <c r="A118" s="8" t="s">
        <v>4</v>
      </c>
      <c r="B118" s="16" t="s">
        <v>144</v>
      </c>
      <c r="C118" s="16"/>
    </row>
    <row r="119" spans="1:7">
      <c r="B119" s="12" t="s">
        <v>40</v>
      </c>
    </row>
    <row r="120" spans="1:7">
      <c r="B120" s="12" t="s">
        <v>145</v>
      </c>
    </row>
    <row r="121" spans="1:7">
      <c r="B121" s="12" t="s">
        <v>146</v>
      </c>
    </row>
    <row r="122" spans="1:7">
      <c r="B122" s="12" t="s">
        <v>67</v>
      </c>
    </row>
    <row r="123" spans="1:7">
      <c r="B123" s="12" t="s">
        <v>147</v>
      </c>
    </row>
    <row r="124" spans="1:7">
      <c r="B124" s="12" t="s">
        <v>148</v>
      </c>
    </row>
    <row r="125" spans="1:7">
      <c r="B125" s="12" t="s">
        <v>127</v>
      </c>
    </row>
    <row r="126" spans="1:7">
      <c r="B126" s="12" t="s">
        <v>149</v>
      </c>
    </row>
    <row r="127" spans="1:7">
      <c r="B127" s="12" t="s">
        <v>150</v>
      </c>
    </row>
    <row r="128" spans="1:7">
      <c r="B128" s="12" t="s">
        <v>151</v>
      </c>
    </row>
    <row r="129" spans="1:7">
      <c r="B129" s="12" t="s">
        <v>41</v>
      </c>
    </row>
    <row r="130" spans="1:7">
      <c r="B130" s="12" t="s">
        <v>42</v>
      </c>
    </row>
    <row r="131" spans="1:7">
      <c r="B131" s="6" t="s">
        <v>97</v>
      </c>
      <c r="C131" s="6"/>
      <c r="F131" s="68"/>
      <c r="G131" s="68"/>
    </row>
    <row r="132" spans="1:7">
      <c r="B132" s="58" t="s">
        <v>152</v>
      </c>
      <c r="C132" s="58"/>
      <c r="D132" s="56" t="s">
        <v>12</v>
      </c>
      <c r="E132" s="59">
        <v>1</v>
      </c>
      <c r="F132" s="69">
        <v>0</v>
      </c>
      <c r="G132" s="69">
        <f>E132*F132</f>
        <v>0</v>
      </c>
    </row>
    <row r="133" spans="1:7">
      <c r="E133" s="42"/>
    </row>
    <row r="134" spans="1:7">
      <c r="E134" s="42"/>
    </row>
    <row r="135" spans="1:7" ht="22.5">
      <c r="A135" s="8" t="s">
        <v>6</v>
      </c>
      <c r="B135" s="16" t="s">
        <v>153</v>
      </c>
      <c r="C135" s="16"/>
    </row>
    <row r="136" spans="1:7">
      <c r="B136" s="12" t="s">
        <v>40</v>
      </c>
    </row>
    <row r="137" spans="1:7">
      <c r="B137" s="12" t="s">
        <v>154</v>
      </c>
    </row>
    <row r="138" spans="1:7">
      <c r="B138" s="12" t="s">
        <v>41</v>
      </c>
    </row>
    <row r="139" spans="1:7">
      <c r="B139" s="12" t="s">
        <v>42</v>
      </c>
    </row>
    <row r="140" spans="1:7">
      <c r="B140" s="6" t="s">
        <v>97</v>
      </c>
      <c r="C140" s="6"/>
      <c r="F140" s="68"/>
      <c r="G140" s="68"/>
    </row>
    <row r="141" spans="1:7">
      <c r="B141" s="58" t="s">
        <v>152</v>
      </c>
      <c r="C141" s="58"/>
      <c r="D141" s="56" t="s">
        <v>12</v>
      </c>
      <c r="E141" s="59">
        <v>1</v>
      </c>
      <c r="F141" s="69">
        <v>0</v>
      </c>
      <c r="G141" s="69">
        <f>E141*F141</f>
        <v>0</v>
      </c>
    </row>
    <row r="142" spans="1:7">
      <c r="E142" s="42"/>
    </row>
    <row r="143" spans="1:7">
      <c r="E143" s="57"/>
    </row>
    <row r="144" spans="1:7" ht="33.75">
      <c r="A144" s="8" t="s">
        <v>9</v>
      </c>
      <c r="B144" s="1" t="s">
        <v>38</v>
      </c>
      <c r="C144" s="1"/>
      <c r="D144" s="10" t="s">
        <v>11</v>
      </c>
      <c r="E144" s="42">
        <v>5</v>
      </c>
      <c r="F144" s="69">
        <f>SUM(G132:G133)</f>
        <v>0</v>
      </c>
      <c r="G144" s="69">
        <f>F144*E144%</f>
        <v>0</v>
      </c>
    </row>
    <row r="145" spans="1:7">
      <c r="E145" s="42"/>
    </row>
    <row r="146" spans="1:7" ht="22.5">
      <c r="A146" s="8" t="s">
        <v>10</v>
      </c>
      <c r="B146" s="7" t="s">
        <v>8</v>
      </c>
      <c r="C146" s="7"/>
      <c r="D146" s="10" t="s">
        <v>11</v>
      </c>
      <c r="E146" s="42">
        <v>5</v>
      </c>
      <c r="F146" s="69">
        <f>SUM(G132:G133)</f>
        <v>0</v>
      </c>
      <c r="G146" s="69">
        <f>F146*E146%</f>
        <v>0</v>
      </c>
    </row>
    <row r="147" spans="1:7">
      <c r="A147" s="13"/>
      <c r="B147" s="14"/>
      <c r="C147" s="14"/>
      <c r="D147" s="15"/>
      <c r="E147" s="15"/>
      <c r="F147" s="68"/>
      <c r="G147" s="68"/>
    </row>
    <row r="148" spans="1:7">
      <c r="B148" s="9" t="s">
        <v>112</v>
      </c>
      <c r="C148" s="9"/>
      <c r="G148" s="70">
        <f>SUM(G132:G147)</f>
        <v>0</v>
      </c>
    </row>
    <row r="149" spans="1:7">
      <c r="B149" s="9"/>
      <c r="C149" s="9"/>
    </row>
    <row r="150" spans="1:7">
      <c r="B150" s="9"/>
      <c r="C150" s="9"/>
    </row>
    <row r="151" spans="1:7">
      <c r="B151" s="9" t="s">
        <v>102</v>
      </c>
      <c r="C151" s="9"/>
    </row>
    <row r="153" spans="1:7">
      <c r="A153" s="8" t="s">
        <v>4</v>
      </c>
      <c r="B153" s="12" t="s">
        <v>110</v>
      </c>
      <c r="D153" s="10" t="s">
        <v>15</v>
      </c>
      <c r="E153" s="10">
        <v>200</v>
      </c>
      <c r="F153" s="69">
        <v>0</v>
      </c>
      <c r="G153" s="69">
        <f>E153*F153</f>
        <v>0</v>
      </c>
    </row>
    <row r="155" spans="1:7">
      <c r="A155" s="8" t="s">
        <v>6</v>
      </c>
      <c r="B155" s="12" t="s">
        <v>111</v>
      </c>
      <c r="D155" s="10" t="s">
        <v>15</v>
      </c>
      <c r="E155" s="10">
        <v>160</v>
      </c>
      <c r="F155" s="69">
        <v>0</v>
      </c>
      <c r="G155" s="69">
        <f>E155*F155</f>
        <v>0</v>
      </c>
    </row>
    <row r="157" spans="1:7">
      <c r="A157" s="8" t="s">
        <v>9</v>
      </c>
      <c r="B157" s="12" t="s">
        <v>103</v>
      </c>
      <c r="D157" s="10" t="s">
        <v>5</v>
      </c>
      <c r="E157" s="10">
        <v>10</v>
      </c>
      <c r="F157" s="69">
        <v>0</v>
      </c>
      <c r="G157" s="69">
        <f>E157*F157</f>
        <v>0</v>
      </c>
    </row>
    <row r="159" spans="1:7">
      <c r="A159" s="8" t="s">
        <v>10</v>
      </c>
      <c r="B159" s="12" t="s">
        <v>104</v>
      </c>
      <c r="D159" s="10" t="s">
        <v>79</v>
      </c>
      <c r="E159" s="10">
        <v>5</v>
      </c>
      <c r="F159" s="69">
        <v>0</v>
      </c>
      <c r="G159" s="69">
        <f>E159*F159</f>
        <v>0</v>
      </c>
    </row>
    <row r="161" spans="1:7" ht="22.5">
      <c r="A161" s="8" t="s">
        <v>20</v>
      </c>
      <c r="B161" s="4" t="s">
        <v>105</v>
      </c>
      <c r="C161" s="4"/>
      <c r="D161" s="10" t="s">
        <v>5</v>
      </c>
      <c r="E161" s="10">
        <v>1</v>
      </c>
      <c r="F161" s="69">
        <v>0</v>
      </c>
      <c r="G161" s="69">
        <f>E161*F161</f>
        <v>0</v>
      </c>
    </row>
    <row r="163" spans="1:7">
      <c r="A163" s="8" t="s">
        <v>21</v>
      </c>
      <c r="B163" s="12" t="s">
        <v>93</v>
      </c>
      <c r="D163" s="10" t="s">
        <v>15</v>
      </c>
      <c r="E163" s="10">
        <v>280</v>
      </c>
      <c r="F163" s="69">
        <v>0</v>
      </c>
      <c r="G163" s="69">
        <f>E163*F163</f>
        <v>0</v>
      </c>
    </row>
    <row r="165" spans="1:7">
      <c r="A165" s="8" t="s">
        <v>22</v>
      </c>
      <c r="B165" s="12" t="s">
        <v>94</v>
      </c>
      <c r="D165" s="10" t="s">
        <v>15</v>
      </c>
      <c r="E165" s="10">
        <v>250</v>
      </c>
      <c r="F165" s="69">
        <v>0</v>
      </c>
      <c r="G165" s="69">
        <f>E165*F165</f>
        <v>0</v>
      </c>
    </row>
    <row r="167" spans="1:7">
      <c r="A167" s="8" t="s">
        <v>23</v>
      </c>
      <c r="B167" s="12" t="s">
        <v>95</v>
      </c>
      <c r="D167" s="10" t="s">
        <v>15</v>
      </c>
      <c r="E167" s="10">
        <v>40</v>
      </c>
      <c r="F167" s="69">
        <v>0</v>
      </c>
      <c r="G167" s="69">
        <f>E167*F167</f>
        <v>0</v>
      </c>
    </row>
    <row r="169" spans="1:7">
      <c r="A169" s="8" t="s">
        <v>24</v>
      </c>
      <c r="B169" s="12" t="s">
        <v>96</v>
      </c>
      <c r="D169" s="10" t="s">
        <v>15</v>
      </c>
      <c r="E169" s="10">
        <v>40</v>
      </c>
      <c r="F169" s="69">
        <v>0</v>
      </c>
      <c r="G169" s="69">
        <f>E169*F169</f>
        <v>0</v>
      </c>
    </row>
    <row r="171" spans="1:7">
      <c r="A171" s="8" t="s">
        <v>25</v>
      </c>
      <c r="B171" s="12" t="s">
        <v>126</v>
      </c>
      <c r="D171" s="10" t="s">
        <v>15</v>
      </c>
      <c r="E171" s="10">
        <v>20</v>
      </c>
      <c r="F171" s="69">
        <v>0</v>
      </c>
      <c r="G171" s="69">
        <f>E171*F171</f>
        <v>0</v>
      </c>
    </row>
    <row r="173" spans="1:7">
      <c r="A173" s="8" t="s">
        <v>29</v>
      </c>
      <c r="B173" s="12" t="s">
        <v>113</v>
      </c>
      <c r="D173" s="10" t="s">
        <v>5</v>
      </c>
      <c r="E173" s="10">
        <v>10</v>
      </c>
      <c r="F173" s="69">
        <v>0</v>
      </c>
      <c r="G173" s="69">
        <f>E173*F173</f>
        <v>0</v>
      </c>
    </row>
    <row r="175" spans="1:7" ht="33.75">
      <c r="A175" s="8" t="s">
        <v>30</v>
      </c>
      <c r="B175" s="1" t="s">
        <v>38</v>
      </c>
      <c r="C175" s="1"/>
      <c r="D175" s="10" t="s">
        <v>11</v>
      </c>
      <c r="E175" s="10">
        <v>5</v>
      </c>
      <c r="F175" s="69">
        <f>SUM(G153:G173)</f>
        <v>0</v>
      </c>
      <c r="G175" s="69">
        <f>F175*E175%</f>
        <v>0</v>
      </c>
    </row>
    <row r="177" spans="1:7" ht="22.5">
      <c r="A177" s="8" t="s">
        <v>31</v>
      </c>
      <c r="B177" s="7" t="s">
        <v>8</v>
      </c>
      <c r="C177" s="7"/>
      <c r="D177" s="10" t="s">
        <v>11</v>
      </c>
      <c r="E177" s="10">
        <v>5</v>
      </c>
      <c r="F177" s="69">
        <f>SUM(G153:G173)</f>
        <v>0</v>
      </c>
      <c r="G177" s="69">
        <f>F177*E177%</f>
        <v>0</v>
      </c>
    </row>
    <row r="178" spans="1:7">
      <c r="A178" s="13"/>
      <c r="B178" s="14"/>
      <c r="C178" s="14"/>
      <c r="D178" s="15"/>
      <c r="E178" s="15"/>
      <c r="F178" s="68"/>
      <c r="G178" s="68"/>
    </row>
    <row r="179" spans="1:7">
      <c r="B179" s="9" t="s">
        <v>118</v>
      </c>
      <c r="C179" s="9"/>
      <c r="G179" s="70">
        <f>SUM(G153:G178)</f>
        <v>0</v>
      </c>
    </row>
    <row r="180" spans="1:7" ht="12" thickBot="1">
      <c r="A180" s="33"/>
      <c r="B180" s="34"/>
      <c r="C180" s="34"/>
      <c r="D180" s="35"/>
      <c r="E180" s="35"/>
      <c r="F180" s="67"/>
      <c r="G180" s="67"/>
    </row>
    <row r="181" spans="1:7" ht="12" thickTop="1"/>
    <row r="182" spans="1:7" s="60" customFormat="1" ht="12.75">
      <c r="A182" s="45"/>
      <c r="B182" s="26" t="s">
        <v>55</v>
      </c>
      <c r="C182" s="26"/>
      <c r="D182" s="53" t="s">
        <v>12</v>
      </c>
      <c r="E182" s="53">
        <v>1</v>
      </c>
      <c r="G182" s="71">
        <f>G41+G113+G148+G179</f>
        <v>0</v>
      </c>
    </row>
    <row r="183" spans="1:7">
      <c r="B183" s="9" t="s">
        <v>76</v>
      </c>
      <c r="C183" s="9"/>
    </row>
    <row r="184" spans="1:7">
      <c r="B184" s="1" t="s">
        <v>80</v>
      </c>
      <c r="C184" s="1"/>
    </row>
    <row r="187" spans="1:7" s="61" customFormat="1" ht="12.75">
      <c r="A187" s="54"/>
      <c r="B187" s="26"/>
      <c r="C187" s="26"/>
      <c r="D187" s="55"/>
      <c r="E187" s="55"/>
    </row>
    <row r="188" spans="1:7">
      <c r="B188" s="3"/>
      <c r="C188" s="3"/>
    </row>
    <row r="196" spans="2:3" ht="15">
      <c r="B196"/>
      <c r="C196"/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&amp;C&amp;F - &amp;A&amp;R1/&amp;P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zoomScaleNormal="100" zoomScaleSheetLayoutView="100" workbookViewId="0">
      <selection activeCell="A2" sqref="A2"/>
    </sheetView>
  </sheetViews>
  <sheetFormatPr defaultRowHeight="11.25"/>
  <cols>
    <col min="1" max="1" width="8.7109375" style="8" customWidth="1"/>
    <col min="2" max="2" width="50.7109375" style="12" customWidth="1"/>
    <col min="3" max="3" width="19.7109375" style="12" customWidth="1"/>
    <col min="4" max="5" width="10.7109375" style="42" customWidth="1"/>
    <col min="6" max="16384" width="9.140625" style="11"/>
  </cols>
  <sheetData>
    <row r="1" spans="1:7" s="22" customFormat="1" ht="18">
      <c r="A1" s="23" t="s">
        <v>3</v>
      </c>
      <c r="D1" s="46"/>
      <c r="E1" s="46"/>
    </row>
    <row r="2" spans="1:7" s="18" customFormat="1">
      <c r="A2" s="21"/>
      <c r="B2" s="20"/>
      <c r="C2" s="20"/>
      <c r="D2" s="47"/>
      <c r="E2" s="47"/>
    </row>
    <row r="3" spans="1:7" s="18" customFormat="1">
      <c r="A3" s="21"/>
      <c r="B3" s="20" t="s">
        <v>100</v>
      </c>
      <c r="C3" s="20"/>
      <c r="D3" s="47"/>
      <c r="E3" s="47"/>
    </row>
    <row r="5" spans="1:7" s="17" customFormat="1" ht="22.5">
      <c r="A5" s="50" t="s">
        <v>0</v>
      </c>
      <c r="B5" s="51" t="s">
        <v>114</v>
      </c>
      <c r="C5" s="66" t="s">
        <v>117</v>
      </c>
      <c r="D5" s="62" t="s">
        <v>1</v>
      </c>
      <c r="E5" s="62" t="s">
        <v>2</v>
      </c>
      <c r="F5" s="51" t="s">
        <v>115</v>
      </c>
      <c r="G5" s="51" t="s">
        <v>116</v>
      </c>
    </row>
    <row r="7" spans="1:7">
      <c r="B7" s="9" t="s">
        <v>14</v>
      </c>
      <c r="C7" s="9"/>
    </row>
    <row r="9" spans="1:7">
      <c r="A9" s="8" t="s">
        <v>4</v>
      </c>
      <c r="B9" s="4" t="s">
        <v>16</v>
      </c>
      <c r="C9" s="4"/>
    </row>
    <row r="10" spans="1:7">
      <c r="B10" s="12" t="s">
        <v>57</v>
      </c>
      <c r="D10" s="42" t="s">
        <v>15</v>
      </c>
      <c r="E10" s="42">
        <v>1600</v>
      </c>
      <c r="F10" s="69">
        <v>0</v>
      </c>
      <c r="G10" s="69">
        <f>E10*F10</f>
        <v>0</v>
      </c>
    </row>
    <row r="11" spans="1:7">
      <c r="F11" s="69"/>
      <c r="G11" s="69"/>
    </row>
    <row r="12" spans="1:7">
      <c r="A12" s="8" t="s">
        <v>6</v>
      </c>
      <c r="B12" s="12" t="s">
        <v>178</v>
      </c>
      <c r="D12" s="42" t="s">
        <v>15</v>
      </c>
      <c r="E12" s="42">
        <v>50</v>
      </c>
      <c r="F12" s="69">
        <v>0</v>
      </c>
      <c r="G12" s="69">
        <f>E12*F12</f>
        <v>0</v>
      </c>
    </row>
    <row r="14" spans="1:7" ht="22.5">
      <c r="A14" s="8" t="s">
        <v>9</v>
      </c>
      <c r="B14" s="2" t="s">
        <v>17</v>
      </c>
      <c r="C14" s="2"/>
    </row>
    <row r="15" spans="1:7">
      <c r="B15" s="2" t="s">
        <v>18</v>
      </c>
      <c r="C15" s="2"/>
      <c r="D15" s="42" t="s">
        <v>15</v>
      </c>
      <c r="E15" s="42">
        <v>600</v>
      </c>
      <c r="F15" s="69">
        <v>0</v>
      </c>
      <c r="G15" s="69">
        <f>E15*F15</f>
        <v>0</v>
      </c>
    </row>
    <row r="16" spans="1:7">
      <c r="B16" s="2" t="s">
        <v>92</v>
      </c>
      <c r="C16" s="2"/>
      <c r="D16" s="42" t="s">
        <v>15</v>
      </c>
      <c r="E16" s="42">
        <v>800</v>
      </c>
      <c r="F16" s="69">
        <v>0</v>
      </c>
      <c r="G16" s="69">
        <f>E16*F16</f>
        <v>0</v>
      </c>
    </row>
    <row r="17" spans="1:7">
      <c r="B17" s="2"/>
      <c r="C17" s="2"/>
      <c r="D17" s="10"/>
      <c r="E17" s="10"/>
    </row>
    <row r="18" spans="1:7" ht="22.5">
      <c r="A18" s="8" t="s">
        <v>10</v>
      </c>
      <c r="B18" s="4" t="s">
        <v>91</v>
      </c>
      <c r="C18" s="4"/>
      <c r="D18" s="42" t="s">
        <v>5</v>
      </c>
      <c r="E18" s="42">
        <v>53</v>
      </c>
      <c r="F18" s="69">
        <v>0</v>
      </c>
      <c r="G18" s="69">
        <f>E18*F18</f>
        <v>0</v>
      </c>
    </row>
    <row r="19" spans="1:7">
      <c r="B19" s="4"/>
      <c r="C19" s="4"/>
    </row>
    <row r="20" spans="1:7">
      <c r="A20" s="8" t="s">
        <v>20</v>
      </c>
      <c r="B20" s="6" t="s">
        <v>86</v>
      </c>
      <c r="C20" s="6"/>
      <c r="D20" s="10"/>
      <c r="E20" s="10"/>
    </row>
    <row r="21" spans="1:7">
      <c r="B21" s="6" t="s">
        <v>87</v>
      </c>
      <c r="C21" s="6"/>
      <c r="D21" s="10" t="s">
        <v>15</v>
      </c>
      <c r="E21" s="42">
        <v>40</v>
      </c>
      <c r="F21" s="69">
        <v>0</v>
      </c>
      <c r="G21" s="69">
        <f>E21*F21</f>
        <v>0</v>
      </c>
    </row>
    <row r="22" spans="1:7">
      <c r="B22" s="4"/>
      <c r="C22" s="4"/>
    </row>
    <row r="23" spans="1:7">
      <c r="A23" s="8" t="s">
        <v>21</v>
      </c>
      <c r="B23" s="6" t="s">
        <v>109</v>
      </c>
      <c r="C23" s="6"/>
      <c r="D23" s="10" t="s">
        <v>15</v>
      </c>
      <c r="E23" s="10">
        <v>0</v>
      </c>
      <c r="F23" s="69">
        <v>0</v>
      </c>
      <c r="G23" s="69">
        <f>E23*F23</f>
        <v>0</v>
      </c>
    </row>
    <row r="24" spans="1:7">
      <c r="B24" s="4"/>
      <c r="C24" s="4"/>
    </row>
    <row r="25" spans="1:7" ht="33.75">
      <c r="A25" s="8" t="s">
        <v>22</v>
      </c>
      <c r="B25" s="1" t="s">
        <v>38</v>
      </c>
      <c r="C25" s="1"/>
      <c r="D25" s="42" t="s">
        <v>11</v>
      </c>
      <c r="E25" s="42">
        <v>5</v>
      </c>
      <c r="F25" s="69">
        <f>SUM(G10:G23)</f>
        <v>0</v>
      </c>
      <c r="G25" s="69">
        <f>F25*E25%</f>
        <v>0</v>
      </c>
    </row>
    <row r="27" spans="1:7" ht="22.5">
      <c r="A27" s="8" t="s">
        <v>23</v>
      </c>
      <c r="B27" s="7" t="s">
        <v>8</v>
      </c>
      <c r="C27" s="7"/>
      <c r="D27" s="42" t="s">
        <v>11</v>
      </c>
      <c r="E27" s="42">
        <v>5</v>
      </c>
      <c r="F27" s="69">
        <f>SUM(G10:G23)</f>
        <v>0</v>
      </c>
      <c r="G27" s="69">
        <f>F27*E27%</f>
        <v>0</v>
      </c>
    </row>
    <row r="28" spans="1:7">
      <c r="A28" s="13"/>
      <c r="B28" s="14"/>
      <c r="C28" s="14"/>
      <c r="D28" s="48"/>
      <c r="E28" s="48"/>
      <c r="F28" s="68"/>
      <c r="G28" s="68"/>
    </row>
    <row r="29" spans="1:7">
      <c r="B29" s="9" t="s">
        <v>35</v>
      </c>
      <c r="C29" s="9"/>
      <c r="G29" s="70">
        <f>SUM(G10:G28)</f>
        <v>0</v>
      </c>
    </row>
    <row r="32" spans="1:7">
      <c r="B32" s="9" t="s">
        <v>39</v>
      </c>
      <c r="C32" s="9"/>
    </row>
    <row r="33" spans="1:7">
      <c r="A33" s="8" t="s">
        <v>4</v>
      </c>
      <c r="B33" s="16" t="s">
        <v>159</v>
      </c>
      <c r="C33" s="16"/>
    </row>
    <row r="34" spans="1:7">
      <c r="B34" s="12" t="s">
        <v>156</v>
      </c>
    </row>
    <row r="35" spans="1:7">
      <c r="B35" s="12" t="s">
        <v>160</v>
      </c>
    </row>
    <row r="36" spans="1:7">
      <c r="B36" s="12" t="s">
        <v>157</v>
      </c>
    </row>
    <row r="37" spans="1:7">
      <c r="B37" s="12" t="s">
        <v>158</v>
      </c>
    </row>
    <row r="38" spans="1:7">
      <c r="B38" s="16" t="s">
        <v>161</v>
      </c>
      <c r="C38" s="16"/>
    </row>
    <row r="39" spans="1:7">
      <c r="B39" s="16" t="s">
        <v>162</v>
      </c>
      <c r="C39" s="16"/>
    </row>
    <row r="40" spans="1:7">
      <c r="B40" s="16" t="s">
        <v>163</v>
      </c>
      <c r="C40" s="16"/>
    </row>
    <row r="41" spans="1:7">
      <c r="B41" s="16" t="s">
        <v>164</v>
      </c>
      <c r="C41" s="16"/>
    </row>
    <row r="42" spans="1:7">
      <c r="B42" s="32" t="s">
        <v>165</v>
      </c>
      <c r="C42" s="32"/>
      <c r="D42" s="48"/>
      <c r="E42" s="48"/>
      <c r="F42" s="68"/>
      <c r="G42" s="68"/>
    </row>
    <row r="43" spans="1:7">
      <c r="B43" s="12" t="s">
        <v>43</v>
      </c>
      <c r="D43" s="42" t="s">
        <v>12</v>
      </c>
      <c r="E43" s="42">
        <v>1</v>
      </c>
      <c r="F43" s="69">
        <v>0</v>
      </c>
      <c r="G43" s="69">
        <f>E43*F43</f>
        <v>0</v>
      </c>
    </row>
    <row r="44" spans="1:7">
      <c r="F44" s="69"/>
      <c r="G44" s="69"/>
    </row>
    <row r="46" spans="1:7" ht="33.75">
      <c r="A46" s="8" t="s">
        <v>6</v>
      </c>
      <c r="B46" s="1" t="s">
        <v>38</v>
      </c>
      <c r="C46" s="1"/>
      <c r="D46" s="42" t="s">
        <v>11</v>
      </c>
      <c r="E46" s="42">
        <v>5</v>
      </c>
      <c r="F46" s="69">
        <f>SUM(G39)</f>
        <v>0</v>
      </c>
      <c r="G46" s="69">
        <f>F46*E46%</f>
        <v>0</v>
      </c>
    </row>
    <row r="48" spans="1:7" ht="22.5">
      <c r="A48" s="8" t="s">
        <v>9</v>
      </c>
      <c r="B48" s="7" t="s">
        <v>8</v>
      </c>
      <c r="C48" s="7"/>
      <c r="D48" s="42" t="s">
        <v>11</v>
      </c>
      <c r="E48" s="42">
        <v>5</v>
      </c>
      <c r="F48" s="69">
        <f>SUM(G39)</f>
        <v>0</v>
      </c>
      <c r="G48" s="69">
        <f>F48*E48%</f>
        <v>0</v>
      </c>
    </row>
    <row r="49" spans="1:7">
      <c r="A49" s="13"/>
      <c r="B49" s="14"/>
      <c r="C49" s="14"/>
      <c r="D49" s="48"/>
      <c r="E49" s="48"/>
      <c r="F49" s="68"/>
      <c r="G49" s="68"/>
    </row>
    <row r="50" spans="1:7">
      <c r="B50" s="9" t="s">
        <v>44</v>
      </c>
      <c r="C50" s="9"/>
      <c r="G50" s="70">
        <f>SUM(G39:G49)</f>
        <v>0</v>
      </c>
    </row>
    <row r="51" spans="1:7">
      <c r="B51" s="9"/>
      <c r="C51" s="9"/>
    </row>
    <row r="52" spans="1:7">
      <c r="B52" s="1"/>
      <c r="C52" s="1"/>
    </row>
    <row r="53" spans="1:7">
      <c r="B53" s="9" t="s">
        <v>76</v>
      </c>
      <c r="C53" s="9"/>
      <c r="D53" s="10"/>
      <c r="E53" s="10"/>
    </row>
    <row r="54" spans="1:7">
      <c r="B54" s="1" t="s">
        <v>80</v>
      </c>
      <c r="C54" s="1"/>
      <c r="D54" s="10"/>
      <c r="E54" s="10"/>
    </row>
    <row r="55" spans="1:7" ht="12" thickBot="1">
      <c r="A55" s="33"/>
      <c r="B55" s="34"/>
      <c r="C55" s="34"/>
      <c r="D55" s="63"/>
      <c r="E55" s="63"/>
      <c r="F55" s="67"/>
      <c r="G55" s="67"/>
    </row>
    <row r="56" spans="1:7" ht="13.5" thickTop="1">
      <c r="A56" s="45"/>
      <c r="B56" s="26" t="s">
        <v>101</v>
      </c>
      <c r="C56" s="26"/>
      <c r="D56" s="49" t="s">
        <v>12</v>
      </c>
      <c r="E56" s="49">
        <v>1</v>
      </c>
      <c r="G56" s="73">
        <f>G29+G50</f>
        <v>0</v>
      </c>
    </row>
    <row r="57" spans="1:7">
      <c r="B57" s="27"/>
      <c r="C57" s="27"/>
    </row>
    <row r="58" spans="1:7">
      <c r="B58" s="9"/>
      <c r="C58" s="9"/>
    </row>
    <row r="59" spans="1:7">
      <c r="B59" s="27"/>
      <c r="C59" s="27"/>
    </row>
    <row r="60" spans="1:7">
      <c r="B60" s="3"/>
      <c r="C60" s="3"/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&amp;C&amp;F - &amp;A&amp;R2/&amp;P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zoomScaleNormal="100" zoomScaleSheetLayoutView="100" workbookViewId="0">
      <selection activeCell="A2" sqref="A2"/>
    </sheetView>
  </sheetViews>
  <sheetFormatPr defaultRowHeight="11.25"/>
  <cols>
    <col min="1" max="1" width="8.7109375" style="8" customWidth="1"/>
    <col min="2" max="2" width="50.7109375" style="12" customWidth="1"/>
    <col min="3" max="3" width="18.5703125" style="12" customWidth="1"/>
    <col min="4" max="5" width="10.7109375" style="10" customWidth="1"/>
    <col min="6" max="16384" width="9.140625" style="11"/>
  </cols>
  <sheetData>
    <row r="1" spans="1:16" s="22" customFormat="1" ht="18">
      <c r="A1" s="23" t="s">
        <v>3</v>
      </c>
    </row>
    <row r="2" spans="1:16" s="18" customFormat="1">
      <c r="A2" s="21"/>
      <c r="B2" s="20"/>
      <c r="C2" s="20"/>
      <c r="D2" s="19"/>
      <c r="E2" s="19"/>
    </row>
    <row r="3" spans="1:16" s="79" customFormat="1">
      <c r="A3" s="74"/>
      <c r="B3" s="75" t="s">
        <v>166</v>
      </c>
      <c r="C3" s="75"/>
      <c r="D3" s="76"/>
      <c r="E3" s="77"/>
      <c r="F3" s="78"/>
      <c r="G3" s="78"/>
    </row>
    <row r="4" spans="1:16" s="17" customFormat="1" ht="22.5">
      <c r="A4" s="50" t="s">
        <v>0</v>
      </c>
      <c r="B4" s="51" t="s">
        <v>114</v>
      </c>
      <c r="C4" s="66" t="s">
        <v>117</v>
      </c>
      <c r="D4" s="51" t="s">
        <v>1</v>
      </c>
      <c r="E4" s="51" t="s">
        <v>2</v>
      </c>
      <c r="F4" s="51" t="s">
        <v>115</v>
      </c>
      <c r="G4" s="51" t="s">
        <v>116</v>
      </c>
    </row>
    <row r="5" spans="1:16" s="79" customFormat="1">
      <c r="A5" s="8" t="s">
        <v>4</v>
      </c>
      <c r="B5" s="80" t="s">
        <v>172</v>
      </c>
      <c r="C5" s="80"/>
      <c r="D5" s="81" t="s">
        <v>5</v>
      </c>
      <c r="E5" s="82">
        <v>1</v>
      </c>
      <c r="F5" s="78">
        <v>0</v>
      </c>
      <c r="G5" s="83">
        <f>E5*F5</f>
        <v>0</v>
      </c>
    </row>
    <row r="6" spans="1:16" s="79" customFormat="1">
      <c r="A6" s="84"/>
      <c r="B6" s="85"/>
      <c r="C6" s="85"/>
      <c r="D6" s="81"/>
      <c r="E6" s="82"/>
      <c r="F6" s="78"/>
      <c r="G6" s="78"/>
    </row>
    <row r="7" spans="1:16" s="79" customFormat="1">
      <c r="A7" s="8" t="s">
        <v>6</v>
      </c>
      <c r="B7" s="80" t="s">
        <v>174</v>
      </c>
      <c r="C7" s="80"/>
      <c r="D7" s="81" t="s">
        <v>5</v>
      </c>
      <c r="E7" s="82">
        <v>1</v>
      </c>
      <c r="F7" s="78">
        <v>0</v>
      </c>
      <c r="G7" s="83">
        <f>E7*F7</f>
        <v>0</v>
      </c>
    </row>
    <row r="8" spans="1:16" s="79" customFormat="1">
      <c r="A8" s="84"/>
      <c r="B8" s="25"/>
      <c r="C8" s="25"/>
      <c r="D8" s="81"/>
      <c r="E8" s="82"/>
      <c r="F8" s="78"/>
      <c r="G8" s="78"/>
    </row>
    <row r="9" spans="1:16" s="79" customFormat="1">
      <c r="A9" s="8" t="s">
        <v>9</v>
      </c>
      <c r="B9" s="25" t="s">
        <v>173</v>
      </c>
      <c r="C9" s="25"/>
      <c r="D9" s="29" t="s">
        <v>5</v>
      </c>
      <c r="E9" s="82">
        <v>16</v>
      </c>
      <c r="F9" s="78">
        <v>0</v>
      </c>
      <c r="G9" s="83">
        <f>E9*F9</f>
        <v>0</v>
      </c>
    </row>
    <row r="10" spans="1:16" s="79" customFormat="1">
      <c r="A10" s="84"/>
      <c r="B10" s="86"/>
      <c r="C10" s="86"/>
      <c r="D10" s="87"/>
      <c r="E10" s="88"/>
      <c r="F10" s="78"/>
      <c r="G10" s="78"/>
    </row>
    <row r="11" spans="1:16">
      <c r="A11" s="8" t="s">
        <v>10</v>
      </c>
      <c r="B11" s="4" t="s">
        <v>16</v>
      </c>
      <c r="C11" s="4"/>
      <c r="D11" s="42"/>
      <c r="E11" s="42"/>
    </row>
    <row r="12" spans="1:16">
      <c r="B12" s="12" t="s">
        <v>57</v>
      </c>
      <c r="D12" s="108" t="s">
        <v>15</v>
      </c>
      <c r="E12" s="42">
        <v>500</v>
      </c>
      <c r="F12" s="69">
        <v>0</v>
      </c>
      <c r="G12" s="69">
        <f>E12*F12</f>
        <v>0</v>
      </c>
    </row>
    <row r="13" spans="1:16" s="94" customFormat="1">
      <c r="A13" s="84"/>
      <c r="B13" s="95"/>
      <c r="C13" s="95"/>
      <c r="D13" s="29"/>
      <c r="E13" s="82"/>
      <c r="H13" s="89"/>
      <c r="I13" s="90"/>
      <c r="J13" s="91"/>
      <c r="K13" s="92"/>
      <c r="L13" s="93"/>
      <c r="M13" s="91"/>
      <c r="N13" s="91"/>
      <c r="O13" s="91"/>
      <c r="P13" s="91"/>
    </row>
    <row r="14" spans="1:16" s="94" customFormat="1" ht="22.5">
      <c r="A14" s="84" t="s">
        <v>20</v>
      </c>
      <c r="B14" s="25" t="s">
        <v>167</v>
      </c>
      <c r="C14" s="25"/>
      <c r="D14" s="29"/>
      <c r="E14" s="29"/>
      <c r="H14" s="89"/>
      <c r="I14" s="90"/>
      <c r="J14" s="91"/>
      <c r="K14" s="92"/>
      <c r="L14" s="93"/>
      <c r="M14" s="91"/>
      <c r="N14" s="91"/>
      <c r="O14" s="91"/>
      <c r="P14" s="91"/>
    </row>
    <row r="15" spans="1:16" s="94" customFormat="1">
      <c r="A15" s="84"/>
      <c r="B15" s="96" t="s">
        <v>168</v>
      </c>
      <c r="C15" s="96"/>
      <c r="D15" s="81" t="s">
        <v>15</v>
      </c>
      <c r="E15" s="29">
        <v>500</v>
      </c>
      <c r="F15" s="78">
        <v>0</v>
      </c>
      <c r="G15" s="83">
        <f>E15*F15</f>
        <v>0</v>
      </c>
      <c r="H15" s="89"/>
      <c r="I15" s="90"/>
      <c r="J15" s="91"/>
      <c r="K15" s="92"/>
      <c r="L15" s="93"/>
      <c r="M15" s="91"/>
      <c r="N15" s="91"/>
      <c r="O15" s="91"/>
      <c r="P15" s="91"/>
    </row>
    <row r="16" spans="1:16" s="94" customFormat="1">
      <c r="A16" s="84"/>
      <c r="B16" s="96"/>
      <c r="C16" s="96"/>
      <c r="D16" s="81"/>
      <c r="E16" s="29"/>
      <c r="H16" s="89"/>
      <c r="I16" s="90"/>
      <c r="J16" s="91"/>
      <c r="K16" s="92"/>
      <c r="L16" s="93"/>
      <c r="M16" s="91"/>
      <c r="N16" s="91"/>
      <c r="O16" s="91"/>
      <c r="P16" s="91"/>
    </row>
    <row r="17" spans="1:16" s="94" customFormat="1" ht="33.75">
      <c r="A17" s="84" t="s">
        <v>21</v>
      </c>
      <c r="B17" s="25" t="s">
        <v>169</v>
      </c>
      <c r="C17" s="25"/>
      <c r="D17" s="81" t="s">
        <v>12</v>
      </c>
      <c r="E17" s="82">
        <v>1</v>
      </c>
      <c r="F17" s="78">
        <v>0</v>
      </c>
      <c r="G17" s="83">
        <f>E17*F17</f>
        <v>0</v>
      </c>
      <c r="H17" s="89"/>
      <c r="I17" s="90"/>
      <c r="J17" s="91"/>
      <c r="K17" s="92"/>
      <c r="L17" s="93"/>
      <c r="M17" s="91"/>
      <c r="N17" s="91"/>
      <c r="O17" s="91"/>
      <c r="P17" s="91"/>
    </row>
    <row r="18" spans="1:16" s="94" customFormat="1">
      <c r="A18" s="84"/>
      <c r="B18" s="85"/>
      <c r="C18" s="85"/>
      <c r="D18" s="81"/>
      <c r="E18" s="82"/>
      <c r="H18" s="89"/>
      <c r="I18" s="90"/>
      <c r="J18" s="91"/>
      <c r="K18" s="92"/>
      <c r="L18" s="93"/>
      <c r="M18" s="91"/>
      <c r="N18" s="91"/>
      <c r="O18" s="91"/>
      <c r="P18" s="91"/>
    </row>
    <row r="19" spans="1:16" s="94" customFormat="1">
      <c r="A19" s="84" t="s">
        <v>22</v>
      </c>
      <c r="B19" s="25" t="s">
        <v>170</v>
      </c>
      <c r="C19" s="25"/>
      <c r="D19" s="81" t="s">
        <v>12</v>
      </c>
      <c r="E19" s="82">
        <v>1</v>
      </c>
      <c r="F19" s="78">
        <v>0</v>
      </c>
      <c r="G19" s="83">
        <f>E19*F19</f>
        <v>0</v>
      </c>
      <c r="H19" s="89"/>
      <c r="I19" s="90"/>
      <c r="J19" s="91"/>
      <c r="K19" s="92"/>
      <c r="L19" s="93"/>
      <c r="M19" s="91"/>
      <c r="N19" s="91"/>
      <c r="O19" s="91"/>
      <c r="P19" s="91"/>
    </row>
    <row r="20" spans="1:16" s="94" customFormat="1">
      <c r="A20" s="84"/>
      <c r="B20" s="25"/>
      <c r="C20" s="25"/>
      <c r="D20" s="81"/>
      <c r="E20" s="82"/>
      <c r="H20" s="89"/>
      <c r="K20" s="97"/>
      <c r="L20" s="97"/>
    </row>
    <row r="21" spans="1:16" ht="33.75">
      <c r="A21" s="8" t="s">
        <v>23</v>
      </c>
      <c r="B21" s="1" t="s">
        <v>38</v>
      </c>
      <c r="C21" s="1"/>
      <c r="D21" s="10" t="s">
        <v>11</v>
      </c>
      <c r="E21" s="10">
        <v>5</v>
      </c>
      <c r="F21" s="83">
        <f>SUM(G5:G19)</f>
        <v>0</v>
      </c>
      <c r="G21" s="83">
        <f>F21*E21%</f>
        <v>0</v>
      </c>
    </row>
    <row r="22" spans="1:16" s="94" customFormat="1">
      <c r="A22" s="98"/>
      <c r="B22" s="99"/>
      <c r="C22" s="99"/>
      <c r="D22" s="43"/>
      <c r="E22" s="43"/>
      <c r="F22" s="100"/>
      <c r="G22" s="100"/>
      <c r="H22" s="89"/>
      <c r="K22" s="97"/>
      <c r="L22" s="97"/>
    </row>
    <row r="23" spans="1:16" s="102" customFormat="1">
      <c r="A23" s="74"/>
      <c r="B23" s="85" t="s">
        <v>43</v>
      </c>
      <c r="C23" s="85"/>
      <c r="D23" s="101"/>
      <c r="E23" s="101"/>
      <c r="G23" s="103">
        <f>SUM(G5:G22)</f>
        <v>0</v>
      </c>
      <c r="H23" s="104"/>
      <c r="K23" s="105"/>
      <c r="L23" s="105"/>
    </row>
    <row r="24" spans="1:16">
      <c r="B24" s="1"/>
      <c r="C24" s="1"/>
      <c r="F24" s="83"/>
      <c r="G24" s="83"/>
    </row>
    <row r="25" spans="1:16" ht="12" thickBot="1">
      <c r="A25" s="33"/>
      <c r="B25" s="34"/>
      <c r="C25" s="34"/>
      <c r="D25" s="35"/>
      <c r="E25" s="35"/>
      <c r="F25" s="106"/>
      <c r="G25" s="106"/>
    </row>
    <row r="26" spans="1:16" ht="12" thickTop="1">
      <c r="B26" s="9"/>
      <c r="C26" s="9"/>
      <c r="F26" s="83"/>
      <c r="G26" s="107"/>
    </row>
    <row r="27" spans="1:16" ht="12.75">
      <c r="A27" s="45"/>
      <c r="B27" s="26" t="s">
        <v>171</v>
      </c>
      <c r="C27" s="26"/>
      <c r="D27" s="53" t="s">
        <v>12</v>
      </c>
      <c r="E27" s="53">
        <v>1</v>
      </c>
      <c r="G27" s="73">
        <f>G23</f>
        <v>0</v>
      </c>
    </row>
    <row r="28" spans="1:16">
      <c r="B28" s="9"/>
      <c r="C28" s="9"/>
    </row>
    <row r="29" spans="1:16">
      <c r="B29" s="27"/>
      <c r="C29" s="27"/>
    </row>
    <row r="30" spans="1:16">
      <c r="B30" s="3"/>
      <c r="C30" s="3"/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&amp;C&amp;F-&amp;A&amp;R3/&amp;P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00" zoomScaleSheetLayoutView="100" workbookViewId="0">
      <selection activeCell="F21" sqref="F21"/>
    </sheetView>
  </sheetViews>
  <sheetFormatPr defaultRowHeight="11.25"/>
  <cols>
    <col min="1" max="1" width="8.7109375" style="8" customWidth="1"/>
    <col min="2" max="2" width="50.7109375" style="12" customWidth="1"/>
    <col min="3" max="3" width="17.5703125" style="12" customWidth="1"/>
    <col min="4" max="5" width="10.7109375" style="10" customWidth="1"/>
    <col min="6" max="16384" width="9.140625" style="11"/>
  </cols>
  <sheetData>
    <row r="1" spans="1:7" s="22" customFormat="1" ht="18">
      <c r="A1" s="23" t="s">
        <v>3</v>
      </c>
    </row>
    <row r="2" spans="1:7" s="18" customFormat="1">
      <c r="A2" s="21"/>
      <c r="B2" s="20"/>
      <c r="C2" s="20"/>
      <c r="D2" s="19"/>
      <c r="E2" s="19"/>
    </row>
    <row r="3" spans="1:7" s="18" customFormat="1">
      <c r="A3" s="21"/>
      <c r="B3" s="65" t="s">
        <v>47</v>
      </c>
      <c r="C3" s="65"/>
      <c r="D3" s="19"/>
      <c r="E3" s="19"/>
    </row>
    <row r="5" spans="1:7" s="17" customFormat="1" ht="22.5">
      <c r="A5" s="50" t="s">
        <v>0</v>
      </c>
      <c r="B5" s="51" t="s">
        <v>114</v>
      </c>
      <c r="C5" s="66" t="s">
        <v>117</v>
      </c>
      <c r="D5" s="51" t="s">
        <v>1</v>
      </c>
      <c r="E5" s="51" t="s">
        <v>2</v>
      </c>
      <c r="F5" s="51" t="s">
        <v>115</v>
      </c>
      <c r="G5" s="51" t="s">
        <v>116</v>
      </c>
    </row>
    <row r="7" spans="1:7">
      <c r="B7" s="9" t="s">
        <v>48</v>
      </c>
      <c r="C7" s="9"/>
      <c r="D7" s="20"/>
    </row>
    <row r="8" spans="1:7">
      <c r="B8" s="41"/>
      <c r="C8" s="41"/>
      <c r="D8" s="42"/>
    </row>
    <row r="9" spans="1:7" ht="22.5">
      <c r="A9" s="8" t="s">
        <v>4</v>
      </c>
      <c r="B9" s="24" t="s">
        <v>49</v>
      </c>
      <c r="C9" s="24"/>
      <c r="D9" s="29" t="s">
        <v>12</v>
      </c>
      <c r="E9" s="10">
        <v>1</v>
      </c>
      <c r="F9" s="69">
        <v>0</v>
      </c>
      <c r="G9" s="69">
        <f>E9*F9</f>
        <v>0</v>
      </c>
    </row>
    <row r="10" spans="1:7">
      <c r="B10" s="24"/>
      <c r="C10" s="24"/>
      <c r="D10" s="29"/>
    </row>
    <row r="11" spans="1:7" ht="22.5">
      <c r="A11" s="8" t="s">
        <v>6</v>
      </c>
      <c r="B11" s="24" t="s">
        <v>107</v>
      </c>
      <c r="C11" s="24"/>
      <c r="D11" s="29" t="s">
        <v>12</v>
      </c>
      <c r="E11" s="10">
        <v>1</v>
      </c>
      <c r="F11" s="69">
        <v>0</v>
      </c>
      <c r="G11" s="69">
        <f>E11*F11</f>
        <v>0</v>
      </c>
    </row>
    <row r="12" spans="1:7">
      <c r="B12" s="24"/>
      <c r="C12" s="24"/>
      <c r="D12" s="29"/>
    </row>
    <row r="13" spans="1:7" ht="22.5">
      <c r="A13" s="8" t="s">
        <v>9</v>
      </c>
      <c r="B13" s="24" t="s">
        <v>175</v>
      </c>
      <c r="C13" s="24"/>
      <c r="D13" s="29" t="s">
        <v>12</v>
      </c>
      <c r="E13" s="10">
        <v>1</v>
      </c>
      <c r="F13" s="69">
        <v>0</v>
      </c>
      <c r="G13" s="69">
        <f>E13*F13</f>
        <v>0</v>
      </c>
    </row>
    <row r="14" spans="1:7">
      <c r="B14" s="24"/>
      <c r="C14" s="24"/>
      <c r="D14" s="29"/>
    </row>
    <row r="15" spans="1:7">
      <c r="A15" s="13"/>
      <c r="B15" s="30"/>
      <c r="C15" s="30"/>
      <c r="D15" s="43"/>
      <c r="E15" s="15"/>
      <c r="F15" s="68"/>
      <c r="G15" s="68"/>
    </row>
    <row r="16" spans="1:7">
      <c r="B16" s="9" t="s">
        <v>50</v>
      </c>
      <c r="C16" s="9"/>
      <c r="D16" s="28"/>
    </row>
    <row r="17" spans="1:7">
      <c r="B17" s="9"/>
      <c r="C17" s="9"/>
      <c r="D17" s="28"/>
    </row>
    <row r="18" spans="1:7">
      <c r="B18" s="20" t="s">
        <v>108</v>
      </c>
      <c r="C18" s="20"/>
      <c r="D18" s="28"/>
    </row>
    <row r="19" spans="1:7">
      <c r="B19" s="24"/>
      <c r="C19" s="24"/>
      <c r="D19" s="29"/>
    </row>
    <row r="20" spans="1:7">
      <c r="A20" s="8" t="s">
        <v>4</v>
      </c>
      <c r="B20" s="29" t="s">
        <v>72</v>
      </c>
      <c r="C20" s="29"/>
      <c r="D20" s="29" t="s">
        <v>12</v>
      </c>
      <c r="E20" s="42">
        <v>1</v>
      </c>
      <c r="F20" s="69">
        <v>0</v>
      </c>
      <c r="G20" s="69">
        <f>E20*F20</f>
        <v>0</v>
      </c>
    </row>
    <row r="21" spans="1:7">
      <c r="A21" s="13"/>
      <c r="B21" s="43"/>
      <c r="C21" s="43"/>
      <c r="D21" s="31"/>
      <c r="E21" s="15"/>
      <c r="F21" s="68"/>
      <c r="G21" s="68"/>
    </row>
    <row r="22" spans="1:7">
      <c r="B22" s="9" t="s">
        <v>51</v>
      </c>
      <c r="C22" s="9"/>
      <c r="D22" s="28"/>
    </row>
    <row r="24" spans="1:7" ht="12" thickBot="1">
      <c r="A24" s="33"/>
      <c r="B24" s="34"/>
      <c r="C24" s="34"/>
      <c r="D24" s="35"/>
      <c r="E24" s="35"/>
      <c r="F24" s="67"/>
      <c r="G24" s="67"/>
    </row>
    <row r="25" spans="1:7" ht="12" thickTop="1"/>
    <row r="26" spans="1:7" ht="12.75">
      <c r="A26" s="45"/>
      <c r="B26" s="26" t="s">
        <v>53</v>
      </c>
      <c r="C26" s="26"/>
      <c r="D26" s="53" t="s">
        <v>12</v>
      </c>
      <c r="E26" s="53">
        <v>1</v>
      </c>
      <c r="G26" s="73">
        <f>SUM(G9:G25)</f>
        <v>0</v>
      </c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&amp;C&amp;F - &amp;A&amp;R4/&amp;P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A2" sqref="A2"/>
    </sheetView>
  </sheetViews>
  <sheetFormatPr defaultRowHeight="11.25"/>
  <cols>
    <col min="1" max="1" width="8.7109375" style="8" customWidth="1"/>
    <col min="2" max="2" width="50.7109375" style="12" customWidth="1"/>
    <col min="3" max="4" width="10.7109375" style="10" customWidth="1"/>
    <col min="5" max="5" width="11.140625" style="11" customWidth="1"/>
    <col min="6" max="16384" width="9.140625" style="11"/>
  </cols>
  <sheetData>
    <row r="1" spans="1:5" s="22" customFormat="1" ht="18">
      <c r="A1" s="23" t="s">
        <v>3</v>
      </c>
    </row>
    <row r="2" spans="1:5" s="18" customFormat="1">
      <c r="A2" s="21"/>
      <c r="B2" s="20"/>
      <c r="C2" s="19"/>
      <c r="D2" s="19"/>
    </row>
    <row r="3" spans="1:5" s="18" customFormat="1">
      <c r="A3" s="21"/>
      <c r="B3" s="64" t="s">
        <v>52</v>
      </c>
      <c r="C3" s="19"/>
      <c r="D3" s="19"/>
    </row>
    <row r="5" spans="1:5">
      <c r="B5" s="36" t="s">
        <v>128</v>
      </c>
      <c r="C5" s="10" t="s">
        <v>12</v>
      </c>
      <c r="D5" s="10">
        <v>1</v>
      </c>
      <c r="E5" s="69">
        <f>'Jaki tok'!G182</f>
        <v>0</v>
      </c>
    </row>
    <row r="6" spans="1:5">
      <c r="B6" s="36" t="s">
        <v>106</v>
      </c>
      <c r="C6" s="10" t="s">
        <v>12</v>
      </c>
      <c r="D6" s="10">
        <v>1</v>
      </c>
      <c r="E6" s="69">
        <f>'TELEFONIJA, PC'!G56</f>
        <v>0</v>
      </c>
    </row>
    <row r="7" spans="1:5">
      <c r="B7" s="36" t="s">
        <v>176</v>
      </c>
      <c r="C7" s="10" t="s">
        <v>12</v>
      </c>
      <c r="D7" s="10">
        <v>1</v>
      </c>
      <c r="E7" s="69">
        <f>VAROVANJE!G27</f>
        <v>0</v>
      </c>
    </row>
    <row r="8" spans="1:5">
      <c r="B8" s="36" t="s">
        <v>47</v>
      </c>
      <c r="C8" s="10" t="s">
        <v>12</v>
      </c>
      <c r="D8" s="10">
        <v>1</v>
      </c>
      <c r="E8" s="69">
        <f>DOKUMENTACIJA!G26</f>
        <v>0</v>
      </c>
    </row>
    <row r="9" spans="1:5" ht="12" thickBot="1">
      <c r="A9" s="33"/>
      <c r="B9" s="34"/>
      <c r="C9" s="35"/>
      <c r="D9" s="35"/>
      <c r="E9" s="72"/>
    </row>
    <row r="10" spans="1:5" ht="12" thickTop="1">
      <c r="B10" s="12" t="s">
        <v>71</v>
      </c>
      <c r="C10" s="10" t="s">
        <v>129</v>
      </c>
      <c r="D10" s="10">
        <v>1</v>
      </c>
      <c r="E10" s="69">
        <f>SUM(E5:E8)</f>
        <v>0</v>
      </c>
    </row>
    <row r="11" spans="1:5" s="40" customFormat="1" ht="15.75">
      <c r="A11" s="37"/>
      <c r="B11" s="38"/>
      <c r="C11" s="39"/>
      <c r="D11" s="39"/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&amp;C&amp;F - &amp;A&amp;R5/&amp;P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3</vt:i4>
      </vt:variant>
    </vt:vector>
  </HeadingPairs>
  <TitlesOfParts>
    <vt:vector size="8" baseType="lpstr">
      <vt:lpstr>Jaki tok</vt:lpstr>
      <vt:lpstr>TELEFONIJA, PC</vt:lpstr>
      <vt:lpstr>VAROVANJE</vt:lpstr>
      <vt:lpstr>DOKUMENTACIJA</vt:lpstr>
      <vt:lpstr>REKAPITULACIJA</vt:lpstr>
      <vt:lpstr>'Jaki tok'!Področje_tiskanja</vt:lpstr>
      <vt:lpstr>REKAPITULACIJA!Področje_tiskanja</vt:lpstr>
      <vt:lpstr>'TELEFONIJA, PC'!Področje_tiskanja</vt:lpstr>
    </vt:vector>
  </TitlesOfParts>
  <Company>EUROLUX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 Mršič</dc:creator>
  <cp:lastModifiedBy>Maša Peteržinek</cp:lastModifiedBy>
  <cp:lastPrinted>2020-03-02T10:51:44Z</cp:lastPrinted>
  <dcterms:created xsi:type="dcterms:W3CDTF">2010-11-13T12:00:18Z</dcterms:created>
  <dcterms:modified xsi:type="dcterms:W3CDTF">2020-03-09T07:15:33Z</dcterms:modified>
</cp:coreProperties>
</file>