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515" tabRatio="939" activeTab="18"/>
  </bookViews>
  <sheets>
    <sheet name="1. stran" sheetId="1" r:id="rId1"/>
    <sheet name="Uvod" sheetId="2" r:id="rId2"/>
    <sheet name="Rekapitulacija" sheetId="3" r:id="rId3"/>
    <sheet name="A|Pripravljalna d." sheetId="4" r:id="rId4"/>
    <sheet name="A|Zemeljska d." sheetId="5" r:id="rId5"/>
    <sheet name="A|Betonska d." sheetId="6" r:id="rId6"/>
    <sheet name="A|Opaž-tesarska d." sheetId="7" r:id="rId7"/>
    <sheet name="A|Zidarska d." sheetId="8" r:id="rId8"/>
    <sheet name="A|Rušitvena d." sheetId="9" r:id="rId9"/>
    <sheet name="B|Ključavničarska d." sheetId="10" r:id="rId10"/>
    <sheet name="B|Mizarska d." sheetId="11" r:id="rId11"/>
    <sheet name="B|Stavbno pohi." sheetId="12" r:id="rId12"/>
    <sheet name="B|Estrih" sheetId="13" r:id="rId13"/>
    <sheet name="B|Tlakarska d." sheetId="14" r:id="rId14"/>
    <sheet name="B|Keramičarska d." sheetId="15" r:id="rId15"/>
    <sheet name="B|Slikopleskarska d." sheetId="16" r:id="rId16"/>
    <sheet name="B|Montažerska d. " sheetId="17" r:id="rId17"/>
    <sheet name="List1" sheetId="18" r:id="rId18"/>
    <sheet name="List2" sheetId="19" r:id="rId19"/>
  </sheets>
  <definedNames>
    <definedName name="Excel_BuiltIn_Print_Area_1">#REF!</definedName>
    <definedName name="Excel_BuiltIn_Print_Area_3_1" localSheetId="5">'A|Betonska d.'!$A$1:$F$59</definedName>
    <definedName name="Excel_BuiltIn_Print_Area_3_1" localSheetId="6">'A|Opaž-tesarska d.'!$A$1:$F$13</definedName>
    <definedName name="Excel_BuiltIn_Print_Area_3_1" localSheetId="3">'A|Pripravljalna d.'!$A$1:$F$21</definedName>
    <definedName name="Excel_BuiltIn_Print_Area_3_1" localSheetId="8">'A|Rušitvena d.'!$A$1:$F$2</definedName>
    <definedName name="Excel_BuiltIn_Print_Area_3_1" localSheetId="4">'A|Zemeljska d.'!$A$1:$F$39</definedName>
    <definedName name="Excel_BuiltIn_Print_Area_3_1" localSheetId="7">'A|Zidarska d.'!#REF!</definedName>
    <definedName name="Excel_BuiltIn_Print_Area_3_1" localSheetId="12">'B|Estrih'!#REF!</definedName>
    <definedName name="Excel_BuiltIn_Print_Area_3_1" localSheetId="14">'B|Keramičarska d.'!#REF!</definedName>
    <definedName name="Excel_BuiltIn_Print_Area_3_1" localSheetId="9">'B|Ključavničarska d.'!#REF!</definedName>
    <definedName name="Excel_BuiltIn_Print_Area_3_1" localSheetId="10">'B|Mizarska d.'!#REF!</definedName>
    <definedName name="Excel_BuiltIn_Print_Area_3_1" localSheetId="16">'B|Montažerska d. '!#REF!</definedName>
    <definedName name="Excel_BuiltIn_Print_Area_3_1" localSheetId="15">'B|Slikopleskarska d.'!#REF!</definedName>
    <definedName name="Excel_BuiltIn_Print_Area_3_1" localSheetId="11">'B|Stavbno pohi.'!#REF!</definedName>
    <definedName name="Excel_BuiltIn_Print_Area_3_1" localSheetId="13">'B|Tlakarska d.'!#REF!</definedName>
    <definedName name="Excel_BuiltIn_Print_Area_3_1" localSheetId="1">#REF!</definedName>
    <definedName name="Excel_BuiltIn_Print_Area_3_1">#REF!</definedName>
    <definedName name="Excel_BuiltIn_Print_Area_3_1_1" localSheetId="5">'A|Betonska d.'!#REF!</definedName>
    <definedName name="Excel_BuiltIn_Print_Area_3_1_1" localSheetId="6">'A|Opaž-tesarska d.'!#REF!</definedName>
    <definedName name="Excel_BuiltIn_Print_Area_3_1_1" localSheetId="3">'A|Pripravljalna d.'!$A$1:$F$21</definedName>
    <definedName name="Excel_BuiltIn_Print_Area_3_1_1" localSheetId="8">'A|Rušitvena d.'!$A$1:$F$2</definedName>
    <definedName name="Excel_BuiltIn_Print_Area_3_1_1" localSheetId="4">'A|Zemeljska d.'!#REF!</definedName>
    <definedName name="Excel_BuiltIn_Print_Area_3_1_1" localSheetId="7">'A|Zidarska d.'!#REF!</definedName>
    <definedName name="Excel_BuiltIn_Print_Area_3_1_1" localSheetId="12">'B|Estrih'!#REF!</definedName>
    <definedName name="Excel_BuiltIn_Print_Area_3_1_1" localSheetId="14">'B|Keramičarska d.'!#REF!</definedName>
    <definedName name="Excel_BuiltIn_Print_Area_3_1_1" localSheetId="9">'B|Ključavničarska d.'!#REF!</definedName>
    <definedName name="Excel_BuiltIn_Print_Area_3_1_1" localSheetId="10">'B|Mizarska d.'!#REF!</definedName>
    <definedName name="Excel_BuiltIn_Print_Area_3_1_1" localSheetId="16">'B|Montažerska d. '!#REF!</definedName>
    <definedName name="Excel_BuiltIn_Print_Area_3_1_1" localSheetId="15">'B|Slikopleskarska d.'!#REF!</definedName>
    <definedName name="Excel_BuiltIn_Print_Area_3_1_1" localSheetId="11">'B|Stavbno pohi.'!#REF!</definedName>
    <definedName name="Excel_BuiltIn_Print_Area_3_1_1" localSheetId="13">'B|Tlakarska d.'!#REF!</definedName>
    <definedName name="Excel_BuiltIn_Print_Area_3_1_1" localSheetId="1">#REF!</definedName>
    <definedName name="Excel_BuiltIn_Print_Area_3_1_1">#REF!</definedName>
    <definedName name="Excel_BuiltIn_Print_Area_3_1_1_1" localSheetId="5">'A|Betonska d.'!#REF!</definedName>
    <definedName name="Excel_BuiltIn_Print_Area_3_1_1_1" localSheetId="6">'A|Opaž-tesarska d.'!#REF!</definedName>
    <definedName name="Excel_BuiltIn_Print_Area_3_1_1_1" localSheetId="3">'A|Pripravljalna d.'!$A$1:$F$21</definedName>
    <definedName name="Excel_BuiltIn_Print_Area_3_1_1_1" localSheetId="8">'A|Rušitvena d.'!$A$1:$F$2</definedName>
    <definedName name="Excel_BuiltIn_Print_Area_3_1_1_1" localSheetId="4">'A|Zemeljska d.'!#REF!</definedName>
    <definedName name="Excel_BuiltIn_Print_Area_3_1_1_1" localSheetId="7">'A|Zidarska d.'!#REF!</definedName>
    <definedName name="Excel_BuiltIn_Print_Area_3_1_1_1" localSheetId="12">'B|Estrih'!#REF!</definedName>
    <definedName name="Excel_BuiltIn_Print_Area_3_1_1_1" localSheetId="14">'B|Keramičarska d.'!#REF!</definedName>
    <definedName name="Excel_BuiltIn_Print_Area_3_1_1_1" localSheetId="9">'B|Ključavničarska d.'!#REF!</definedName>
    <definedName name="Excel_BuiltIn_Print_Area_3_1_1_1" localSheetId="10">'B|Mizarska d.'!#REF!</definedName>
    <definedName name="Excel_BuiltIn_Print_Area_3_1_1_1" localSheetId="16">'B|Montažerska d. '!#REF!</definedName>
    <definedName name="Excel_BuiltIn_Print_Area_3_1_1_1" localSheetId="15">'B|Slikopleskarska d.'!#REF!</definedName>
    <definedName name="Excel_BuiltIn_Print_Area_3_1_1_1" localSheetId="11">'B|Stavbno pohi.'!#REF!</definedName>
    <definedName name="Excel_BuiltIn_Print_Area_3_1_1_1" localSheetId="13">'B|Tlakarska d.'!#REF!</definedName>
    <definedName name="Excel_BuiltIn_Print_Area_3_1_1_1" localSheetId="1">#REF!</definedName>
    <definedName name="Excel_BuiltIn_Print_Area_3_1_1_1">#REF!</definedName>
    <definedName name="Excel_BuiltIn_Print_Area_4">#REF!</definedName>
    <definedName name="Excel_BuiltIn_Print_Area_5">#REF!</definedName>
    <definedName name="_xlnm.Print_Area" localSheetId="0">'1. stran'!$A$1:$E$37</definedName>
    <definedName name="_xlnm.Print_Area" localSheetId="5">'A|Betonska d.'!$A$1:$F$58</definedName>
    <definedName name="_xlnm.Print_Area" localSheetId="6">'A|Opaž-tesarska d.'!$A$1:$F$45</definedName>
    <definedName name="_xlnm.Print_Area" localSheetId="3">'A|Pripravljalna d.'!$A$1:$F$20</definedName>
    <definedName name="_xlnm.Print_Area" localSheetId="8">'A|Rušitvena d.'!$A$1:$F$97</definedName>
    <definedName name="_xlnm.Print_Area" localSheetId="4">'A|Zemeljska d.'!$A$1:$F$35</definedName>
    <definedName name="_xlnm.Print_Area" localSheetId="7">'A|Zidarska d.'!$A$1:$F$59</definedName>
    <definedName name="_xlnm.Print_Area" localSheetId="12">'B|Estrih'!$A$1:$F$30</definedName>
    <definedName name="_xlnm.Print_Area" localSheetId="14">'B|Keramičarska d.'!$A$1:$F$24</definedName>
    <definedName name="_xlnm.Print_Area" localSheetId="9">'B|Ključavničarska d.'!$A$1:$F$20</definedName>
    <definedName name="_xlnm.Print_Area" localSheetId="10">'B|Mizarska d.'!$A$1:$F$17</definedName>
    <definedName name="_xlnm.Print_Area" localSheetId="16">'B|Montažerska d. '!$A$1:$F$22</definedName>
    <definedName name="_xlnm.Print_Area" localSheetId="15">'B|Slikopleskarska d.'!$A$1:$F$21</definedName>
    <definedName name="_xlnm.Print_Area" localSheetId="11">'B|Stavbno pohi.'!$A$1:$F$38</definedName>
    <definedName name="_xlnm.Print_Area" localSheetId="13">'B|Tlakarska d.'!$A$1:$F$19</definedName>
    <definedName name="_xlnm.Print_Area" localSheetId="2">'Rekapitulacija'!$A$1:$I$39</definedName>
    <definedName name="_xlnm.Print_Area" localSheetId="1">'Uvod'!$A$1:$I$34</definedName>
  </definedNames>
  <calcPr fullCalcOnLoad="1"/>
</workbook>
</file>

<file path=xl/sharedStrings.xml><?xml version="1.0" encoding="utf-8"?>
<sst xmlns="http://schemas.openxmlformats.org/spreadsheetml/2006/main" count="773" uniqueCount="515">
  <si>
    <t>Objekt:</t>
  </si>
  <si>
    <t>Za gradnjo:</t>
  </si>
  <si>
    <t>Projektant:</t>
  </si>
  <si>
    <t>Datum:</t>
  </si>
  <si>
    <t xml:space="preserve">Popis sestavil: </t>
  </si>
  <si>
    <t xml:space="preserve">REKAPITULACIJA </t>
  </si>
  <si>
    <t>A./</t>
  </si>
  <si>
    <t>GRADBENA DELA</t>
  </si>
  <si>
    <t>A1.0</t>
  </si>
  <si>
    <t>A2.0</t>
  </si>
  <si>
    <t>A3.0</t>
  </si>
  <si>
    <t>A4.0</t>
  </si>
  <si>
    <t>A5.0</t>
  </si>
  <si>
    <t>SKUPAJ GRADBENA DELA</t>
  </si>
  <si>
    <t xml:space="preserve">B./ </t>
  </si>
  <si>
    <t>OBRTNIŠKA DELA</t>
  </si>
  <si>
    <t>B1.0</t>
  </si>
  <si>
    <t>B2.0</t>
  </si>
  <si>
    <t>B3.0</t>
  </si>
  <si>
    <t>B4.0</t>
  </si>
  <si>
    <t>B5.0</t>
  </si>
  <si>
    <t>B6.0</t>
  </si>
  <si>
    <t>B7.0</t>
  </si>
  <si>
    <t>B8.0</t>
  </si>
  <si>
    <t>SKUPAJ OBRTNIŠKA DELA</t>
  </si>
  <si>
    <t>A/1.0</t>
  </si>
  <si>
    <t>PRIPRAVLJALNA DELA</t>
  </si>
  <si>
    <t>Opis del</t>
  </si>
  <si>
    <t>EM</t>
  </si>
  <si>
    <t>Količina</t>
  </si>
  <si>
    <t>Cena/EM</t>
  </si>
  <si>
    <t>Skupaj</t>
  </si>
  <si>
    <t>A1.1</t>
  </si>
  <si>
    <t>m1</t>
  </si>
  <si>
    <t>A1.2</t>
  </si>
  <si>
    <t>kpl</t>
  </si>
  <si>
    <t>SKUPAJ PRIPRAVLJALNA DELA</t>
  </si>
  <si>
    <t>A/2.0</t>
  </si>
  <si>
    <t>ZEMELJSKA DELA</t>
  </si>
  <si>
    <t>A2.1</t>
  </si>
  <si>
    <t>m3</t>
  </si>
  <si>
    <t>m2</t>
  </si>
  <si>
    <t>SKUPAJ ZEMELJSKA DELA</t>
  </si>
  <si>
    <t>A/3.0</t>
  </si>
  <si>
    <t>BETONSKA DELA</t>
  </si>
  <si>
    <t>A3.1</t>
  </si>
  <si>
    <t>kg</t>
  </si>
  <si>
    <t>A3.2</t>
  </si>
  <si>
    <t>SKUPAJ BETONSKA DELA</t>
  </si>
  <si>
    <t>A/4.0</t>
  </si>
  <si>
    <t>A4.1</t>
  </si>
  <si>
    <t>SKUPAJ TESARSKA DELA</t>
  </si>
  <si>
    <t>A/5.0</t>
  </si>
  <si>
    <t>ZIDARSKA DELA</t>
  </si>
  <si>
    <t>A5.1</t>
  </si>
  <si>
    <t>►</t>
  </si>
  <si>
    <t>kom</t>
  </si>
  <si>
    <t>Razna gradbena pomoč v delu pri obrtniških in instalacijskih delih ter razna nepredvidena in dodatna dela. Obračun izvršiti na podlagi efektivnih ur po predhodnem vpisu nadzornega organa v gradbeni dnevnik, ocena števila ur</t>
  </si>
  <si>
    <t>/1.</t>
  </si>
  <si>
    <t>► NK – delavec</t>
  </si>
  <si>
    <t>ur</t>
  </si>
  <si>
    <t>/2.</t>
  </si>
  <si>
    <t>► KV – delavec</t>
  </si>
  <si>
    <t>SKUPAJ ZIDARSKA DELA</t>
  </si>
  <si>
    <t>B./</t>
  </si>
  <si>
    <t>B/1.0</t>
  </si>
  <si>
    <t>B1.1</t>
  </si>
  <si>
    <t>B/2.0</t>
  </si>
  <si>
    <t>B2.1</t>
  </si>
  <si>
    <t>kos</t>
  </si>
  <si>
    <t>B/3.0</t>
  </si>
  <si>
    <t>KLJUČAVNIČARSKA DELA</t>
  </si>
  <si>
    <t>SKUPAJ KLJUČAVNIČARSKA DELA</t>
  </si>
  <si>
    <t>B/4.0</t>
  </si>
  <si>
    <t>MIZARSKA DELA</t>
  </si>
  <si>
    <t>B4.1</t>
  </si>
  <si>
    <t>B5.1</t>
  </si>
  <si>
    <t>/3.</t>
  </si>
  <si>
    <t>/4.</t>
  </si>
  <si>
    <t>SKUPAJ MIZARSKA DELA</t>
  </si>
  <si>
    <t>B/5.0</t>
  </si>
  <si>
    <t>B/6.0</t>
  </si>
  <si>
    <t>ESTRIH</t>
  </si>
  <si>
    <t>B6.1</t>
  </si>
  <si>
    <t>B/7.0</t>
  </si>
  <si>
    <t>TLAKARSKA DELA</t>
  </si>
  <si>
    <t>B7.1</t>
  </si>
  <si>
    <t>SKUPAJ TLAKARSKA DELA</t>
  </si>
  <si>
    <t>B/8.0</t>
  </si>
  <si>
    <t>KERAMIČARSKA DELA</t>
  </si>
  <si>
    <t>SKUPAJ KERAMIČARSKA DELA</t>
  </si>
  <si>
    <t>SLIKOPLESKARSKA DELA</t>
  </si>
  <si>
    <t>SKUPAJ SLIKOPLESKARSKA DELA</t>
  </si>
  <si>
    <t>A2.2</t>
  </si>
  <si>
    <t>A2.3</t>
  </si>
  <si>
    <t>A2.4</t>
  </si>
  <si>
    <t>A2.5</t>
  </si>
  <si>
    <t>A3.4</t>
  </si>
  <si>
    <t>A3.5</t>
  </si>
  <si>
    <t>A3.6</t>
  </si>
  <si>
    <t>A3.8</t>
  </si>
  <si>
    <t>A3.9</t>
  </si>
  <si>
    <t>A3.10</t>
  </si>
  <si>
    <t>A4.5</t>
  </si>
  <si>
    <t>A4.6</t>
  </si>
  <si>
    <t>A4.7</t>
  </si>
  <si>
    <t>A4.9</t>
  </si>
  <si>
    <t>A4.11</t>
  </si>
  <si>
    <t>A5.2</t>
  </si>
  <si>
    <t>A5.4</t>
  </si>
  <si>
    <t>A5.7</t>
  </si>
  <si>
    <t>A5.9</t>
  </si>
  <si>
    <t>A5.13</t>
  </si>
  <si>
    <t>A5.14</t>
  </si>
  <si>
    <t>A5.15</t>
  </si>
  <si>
    <t>A5.17</t>
  </si>
  <si>
    <t>B1.2</t>
  </si>
  <si>
    <t>B1.3</t>
  </si>
  <si>
    <t>B1.4</t>
  </si>
  <si>
    <t>B1.5</t>
  </si>
  <si>
    <t>B2.3</t>
  </si>
  <si>
    <t>A4.8</t>
  </si>
  <si>
    <t>A5.3</t>
  </si>
  <si>
    <t>A5.10</t>
  </si>
  <si>
    <t>Izdelava, dobava in postavitev gradbiščne table, skladno z Zakonom o graditvi objekta</t>
  </si>
  <si>
    <t>Kompletna izdelava, dobava in vgrajevanje betona C25/30 (MB30), v armirane konstrukcije, prereza od 0.04 do 0.08 m3/m2/m1,  vključno z vsemi pomožnimi deli in transportom do mesta vgrajevanja:</t>
  </si>
  <si>
    <t>STAVBNO POHIŠTVO</t>
  </si>
  <si>
    <t>SKUPAJ STAVBNO POHIŠTVO</t>
  </si>
  <si>
    <t>A/6.0</t>
  </si>
  <si>
    <t>A6.0</t>
  </si>
  <si>
    <t>POPUST</t>
  </si>
  <si>
    <t>DDV</t>
  </si>
  <si>
    <t>Odgovorni vodja projekta:</t>
  </si>
  <si>
    <r>
      <t xml:space="preserve">Igor Topič, </t>
    </r>
    <r>
      <rPr>
        <b/>
        <sz val="10"/>
        <color indexed="8"/>
        <rFont val="Arial Narrow"/>
        <family val="2"/>
      </rPr>
      <t>inž. gradb.</t>
    </r>
  </si>
  <si>
    <t>Investitor</t>
  </si>
  <si>
    <t>Investitor:</t>
  </si>
  <si>
    <t>Splošna določila za zemeljska dela :</t>
  </si>
  <si>
    <t>Splošna določila za betonska dela :</t>
  </si>
  <si>
    <t>Splošni pogoji:</t>
  </si>
  <si>
    <t>Splošni pogoji :</t>
  </si>
  <si>
    <t>Splošna določila za tesarska dela :</t>
  </si>
  <si>
    <t>Splošna določila za zidarska dela :</t>
  </si>
  <si>
    <t>Zidarska dela se morajo izvajati po določilih veljavnih tehničnih predpisov in normativov v soglasju z obveznimi standardi.</t>
  </si>
  <si>
    <t>Vgrajeni materiali za ta dela morajo po kvaliteti ustrezati določilom veljavnih tehničnih predpisov in slstandardov.</t>
  </si>
  <si>
    <t>Kvaliteta malt za zidarska dela mora ustrezati določilom veljavnih tehničnih predpisov in standardov.</t>
  </si>
  <si>
    <t>Zidanje z opeko :</t>
  </si>
  <si>
    <t xml:space="preserve">Zidanje mora biti čisto, s pravilno vezavo opeke.Stiki morajo biti dobro zaliti z malto, vrste popolnoma vodoravne, malta pa ne sme </t>
  </si>
  <si>
    <t>biti v debelejšem sloju kot 15 mm. Vse površine morajo biti popolnoma ravne in navpične, odvečna malta iz stikov se mora odst-</t>
  </si>
  <si>
    <t>raniti, dokler je še sveža; Kvaliteta opeke in malte mora ustrezati zahtevam splošnih določil in opisu standardov za zidarska del.</t>
  </si>
  <si>
    <t>Izolacije :</t>
  </si>
  <si>
    <t xml:space="preserve">            - vse izolacije morajo ustrezati splošnim določilom veljavnih tehničnih predpisov, drugih normativov in obveznih standardov</t>
  </si>
  <si>
    <t>Splošna določila za mizarska dela:</t>
  </si>
  <si>
    <t>Splošna določila za tlakarska dela:</t>
  </si>
  <si>
    <t>Splošna določila za keramičarska dela:</t>
  </si>
  <si>
    <t>Splošna določila za slikopleskarska dela:</t>
  </si>
  <si>
    <t>TESARSKA DELA - OPAŽ</t>
  </si>
  <si>
    <t>A6.1</t>
  </si>
  <si>
    <t>A3.3</t>
  </si>
  <si>
    <t>A3.7</t>
  </si>
  <si>
    <t>A4.3</t>
  </si>
  <si>
    <t>A5.8</t>
  </si>
  <si>
    <t>B2.2</t>
  </si>
  <si>
    <t>B6.2</t>
  </si>
  <si>
    <t>A4.2</t>
  </si>
  <si>
    <t>A4.4</t>
  </si>
  <si>
    <t>A4.10</t>
  </si>
  <si>
    <t>A5.5</t>
  </si>
  <si>
    <t>A5.6</t>
  </si>
  <si>
    <t>A5.11</t>
  </si>
  <si>
    <t>A5.12</t>
  </si>
  <si>
    <t>A5.16</t>
  </si>
  <si>
    <t>A5.18</t>
  </si>
  <si>
    <t xml:space="preserve">Količine za zemeljska dela so preračunane na osnovi - projektne dokumentacije.  </t>
  </si>
  <si>
    <t>Izkop se obračunava na podlagi profilov posnetih, pred pričetkom del in po končanem delu.</t>
  </si>
  <si>
    <t>A4.12</t>
  </si>
  <si>
    <t>B3.1</t>
  </si>
  <si>
    <t>UVOD V PROJEKTANTSKI POPIS DEL</t>
  </si>
  <si>
    <t>- vsi splošni in stalni stroški povezani z organizacijo in delom na gradbišču</t>
  </si>
  <si>
    <t xml:space="preserve">- splošni stroški pristojbin in davkov upravnih organov pri prijavi gradbišča, pridobivanje raznih dovolenj in soglasij v zvezi z izvedbo </t>
  </si>
  <si>
    <t>- pridobivanje vseh potrebnih soglasij in mnenj, vse meritve kvalitete in projektiranih parametrov vgrajenih materialov in naprav, vsa atestna dokumentacija, garancije in potrdila o vgrajenih materialih ter izvedba kompletnega tehničnega pregleda s pripravo kompletne tehnične dokumentacija za tehnični pregled, oziroma predaje vseh v načrte vnesenih spremembah med gradnjo, izdelavo navodil za obratovanje in vzdrževanje ter ostali potrebni dokumenti.</t>
  </si>
  <si>
    <t>- eventuelni stroški povezani s predstavitvami posameznih predvidenih in vgrajenih materialov investitorju, stroški nastali glede zahtev investitorja o eventuelni faznosti gradnje, prilagajanja terminskega plana izvedbe glede na obstoječe stanje itd.</t>
  </si>
  <si>
    <t>- stroški ureditve, organizacije gradbišča, vodenja gradbišča in izvajanje skupnih ukrepov za zagotavljanje varnosti in zdravja pri delu, imenovanje koordinatorja varstva pri delu, izdelava elaborata varstva pri delu</t>
  </si>
  <si>
    <t>- ponudnik je dolžan kontrolirati in dopolniti popise in količine s projektom in ni upravičen do dodatnih del, razen v primeru naročila s strani naročnika.</t>
  </si>
  <si>
    <t xml:space="preserve">1. Vsi potrebni varnostni ukrepi in zaščite v smislu Zakona o varnosti in zdravja pri delu ter Pravilnika o listinah za sredstva pri delu, ki veljajo pri izvajanju navedenih del. </t>
  </si>
  <si>
    <t>2.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Posamezni koeficienti razrahljivosti so upoštevani že v ceni za enoto mere. Pri cenah za enoto je upoštevati določeno specifičnost lokacije glede na skladiščenje materiala.</t>
  </si>
  <si>
    <r>
      <t xml:space="preserve">3.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t>
    </r>
    <r>
      <rPr>
        <b/>
        <u val="single"/>
        <sz val="10"/>
        <rFont val="Arial Narrow"/>
        <family val="2"/>
      </rPr>
      <t>Projektna dokumentacija v celoti je sestavni del tega popisa.</t>
    </r>
  </si>
  <si>
    <t>4. V času izdelave objekta morajo biti vsi vgrajeni materiali kot tudi začasno deponiran material na delovišču in skladiščih zaščiteni pred fizičnimi poškodbami, dežjem, mrazom in hudim vetrom ter ostalimi škodljivimi vremenskimi pogoji.</t>
  </si>
  <si>
    <t xml:space="preserve">6.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</si>
  <si>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 xml:space="preserve">7. Vsebina popisa je izdelana na podlagi trenutno veljavnih predpisov in standardov. Količine so izračunane na podlagi GNG normativov in veljajo v nadaljevanju tudi kot kriterij za obračun posameznih količin! </t>
  </si>
  <si>
    <r>
      <t>8. Posamezni materiali, ki so v popisu navedeni z imenom ali tipom so za ponudnika obvezni! Materiali, ki so opremljeni s citatom: "ali enakovredno" za ponudnika niso obvezni! Ponudnik lahko ponuja druge artikle, material in opremo, vendar samo pod pogojem, da izpolnjuje navedene kriterije, parametre in lastnosti, ki se v posamezni postavki ali splošni opombi od določenega artikla, opreme ali materiala zahtevajo</t>
    </r>
    <r>
      <rPr>
        <u val="single"/>
        <sz val="10"/>
        <color indexed="8"/>
        <rFont val="Arial Narrow"/>
        <family val="2"/>
      </rPr>
      <t xml:space="preserve"> in če jih predhodno pisno potrdi projektant arhitekture!</t>
    </r>
  </si>
  <si>
    <t>9. Polega navedenega mora biti v cenah posameznih postavk upoštevano tudi sledeče:</t>
  </si>
  <si>
    <t>10. Navedene splošne opombe, pripombe in kriteriji veljajo za celoten popis.</t>
  </si>
  <si>
    <t xml:space="preserve">1. Opaži morajo biti čisti in v celoti pripravljeni za betoniranje (močenje). Črpni beton se ne sme vgrajevati z višine večje od 1m! Betonirati se lahko začne šele po pregledu podlage, odrov, opažev in armature. Vse vezi, stebri in preklade pod ploščami se betonirajo skupaj s ploščo! Beton se ročno vgrajuje samo v predelne stene in v primerih kadar to dovoli nadzor. </t>
  </si>
  <si>
    <t xml:space="preserve">3. Pred naročilom je upoštevati navedene eurokode in oznake betona; po končanem betoniranju je vgrajen beton potrebno zaščititi in negovati v skladu s pravili stroke. </t>
  </si>
  <si>
    <t xml:space="preserve">4.  Nadomestila za izvedbo elementov z naklonom  do 5 % od vodoravnosti se posebej ne priznava. Za vidne konstrukcije se smatrajo vse tiste konstrukcije, ki po končani izdelavi ostanejo neometane. </t>
  </si>
  <si>
    <t xml:space="preserve">5. Dopustna odstopanja za pravokotnost, dimenzije in ravnost posameznih betonskih ali armiranobetonskih konstrukcij so določena po določilih DIN 18202. </t>
  </si>
  <si>
    <t xml:space="preserve">6. Pred začetkom betonskih del morata biti opaž in armatura popolnoma pripravljena. Odprtine za instalacijske vode morajo biti nameščene na točno predvidenih lokacijah, nameščena morajo biti vsa sidra, podometna inštalacija in ostali podometni elementi. </t>
  </si>
  <si>
    <t>7. Pred pričetkom gradnje mora izvajalec izdelati Projekt betona v skladu z veljavno zakonodajo in ga predložiti nadzoru in projektantu gradbenih konstrukcij v pregled in potrditev! Pripadajoči stroški morajo biti že vkalkulirani v ceno posamezne E.M. vgrajenega betona. Betoni so v celoti izdelani v skladu z SIST EN 206-1!</t>
  </si>
  <si>
    <t>2. Armatura ne sme rjaveti, pred montažo  jo je potrebno očistiti nečistoč, upoštevati je debelino zaščitne plasti betona, pritrjen mora biti tako, da ostane med betoniranjem na svojem mestu.</t>
  </si>
  <si>
    <t xml:space="preserve">Pri izvajanju betonskih, armirano betonskih del je upoštevati vse pogoje, katere navaja in predpisuje Pravilnik o tehničnih normativih za beton in armirani beton in Projekt betona, katerega izdela izvajalec. Armatura se izdeluje v skladu s PZI projektom gradbenih konstrukcij; pri čemer je upoštevati vse pogoje in navodila za izdelavo iz vseh načrtov.  Posebej pa je treba upoštevati sledeče: </t>
  </si>
  <si>
    <t xml:space="preserve">1. Varovalni odri, ki služijo varovanju življenja, izvajalcev ter ostalih na gradbišču se za čas izvajanja ne obračunavajo  posebej, ampak jih je potrebno upoštevati v cenah za enoto posameznih postavk, v kolikor to ni v popisu posebej opisano in označeno. </t>
  </si>
  <si>
    <t xml:space="preserve">2. Amortizacijsko stopnjo opažev in odrov ne glede na dobo za ves čas gradnje na objektu oziroma posamezne faze pri gradnji tudi takrat, kadar je  v posamezni postavki amortizacija določena. </t>
  </si>
  <si>
    <t xml:space="preserve">3. Stroške za morebitne statične presoje stabilnosti, sidranja in preizkuse opažev, delovnih odrov, varovalnih ali pomičnih odrov je vkalkulirati v cene po enoti posameznih postavk.  </t>
  </si>
  <si>
    <t>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Opaži za vidne betone morajo biti pripravljeni tako, da so po razopaženju betonske ploskve brez deformacij, gladke oziroma v strukturi določeni s projektom in popolnoma zalite brez gnezd in iztekajočega betona. Hkrati je potrebno upoštevati tudi sledeče:</t>
  </si>
  <si>
    <t xml:space="preserve">4.  Opaži  morajo biti izdelani po merah iz projekta ali posameznih načrtov z vsemi potrebnimi podporami z vodoravno in diagonalno povezavo tako, da so stabilni in vzdržijo vse obtežbe; površine morajo biti čiste in ravne; Vidni opaž se smatra v primeru ko konstrukcija po razopaževanju ostane neometana.  </t>
  </si>
  <si>
    <t xml:space="preserve">1. V ceno za enoto mere morajo biti vračunani stroški za izdelavo delavniških načrtov ter detajlov za izvedbo posameznih konstrukcijskih elementov in izdelava predizmer na objektu.  </t>
  </si>
  <si>
    <t>Pri izvajanju del je upoštevati vsa pripravljalna dela, pomožna dela zaključna dela. Hkrati je potrebno tudi upoštevati:</t>
  </si>
  <si>
    <t>Ročni odkop morebitnih instalacij v terenu III. in IV. kategorije na lokaciji objekta z odmetom na rob izkopa (količina ocenjena)</t>
  </si>
  <si>
    <t>Dobava,  rezanje,  krivljenje, vezanje in polaganje armature ter polaganje armaturnih mrež kompletno po armaturnem   načrtu,  z  vsemi pomožnimi deli in prenosi, do  mesta  vgraditve.</t>
  </si>
  <si>
    <r>
      <t xml:space="preserve">Lahki premični odri na železnih stolicah, višine do 2,00 m, odri za izvajanje tesarskih del ter pomoč pri izvajanju obrtniških in inštalaterskih del. 
</t>
    </r>
    <r>
      <rPr>
        <i/>
        <sz val="10"/>
        <rFont val="Arial Narrow"/>
        <family val="2"/>
      </rPr>
      <t>Opomba: količina je ocenjena in velja za celoten čas gradnje!</t>
    </r>
  </si>
  <si>
    <t>1. Pred polaganjem talnih oblog je predhodno pregledati delovno površino in izvesti potrebna preddela</t>
  </si>
  <si>
    <t>2. Pred polaganjem izvajalec skupaj z nadzorom in projektantom arhitekture pregleda površine oblaganja določi lokacije, način in smer oblaganja tlaka in polaganja talnih oblog</t>
  </si>
  <si>
    <t>2. Polaganje keramike ob vodovodnih in elektro priključkih izvesti, tako da so stiki pokriti s rozetami .</t>
  </si>
  <si>
    <t>3. Pred polaganjem izvajalec skupaj z nadzorom pregleda površine oblaganja in določi lokacije oblaganja sten in tlaka. Površine odprtin do 0,50 m2 , ki se ne oblagajo, ampak se oblaganje vrši ob  odprtinah, se ne odbijajo. Okenske odprtine do 1m2 se ne odbijajo, špalete se ne obračunajo posebej, vratne odprtine se odbijejo nad 1m2.</t>
  </si>
  <si>
    <t>4. Pred polaganjem obloge izvajalec obvezno s projektantom arhitekture določi način, smer in vzorec polaganja.</t>
  </si>
  <si>
    <t>1. Pred polaganjem keramike na stene je predhodno pregledati stene in izvesti potrebna preddela; pregledati vertikalnost sten. Pred polaganjem talne keramike v lepilno malto v sanitarijah kjer je izvedena hidroizolacija s polimercementno maso je preveriti stanje omenjene hidroizolacije, pri polaganju pa dela izvajati tako, da se le-ta ne poškoduje.</t>
  </si>
  <si>
    <t xml:space="preserve">1. Delovni odri, ki služijo varovanju življenja, izvajalcev ter ostalih na gradbišču in niso posebej navedena v tem popisu (glej tesarska dela - opaži in odri) se za čas izvajanja ne obračunavajo  posebej, ampak jih je potrebno upoštevati v cenah za enoto posameznih postavk, v kolikor to ni v popisu posebej opisano in označeno. </t>
  </si>
  <si>
    <t xml:space="preserve">2. Na  opleskanih površinah se ne smejo poznati sledovi od slikopleskarskega orodja, barvni ton mora biti enoten. </t>
  </si>
  <si>
    <t>3. Pred pričetkom je predhodno pregledati delovno površino in izvesti potrebna preddela; površine očistiti od emulzij, premazov opažev in mastnih deležev, pregledati niveleto površin in pomeriti stopnjo vlage. Vse našteto mora biti zajeto v E.M. posamezne postavke.</t>
  </si>
  <si>
    <t>4. V ceni je upoštevati vse zaščite pri slikanju ali pleskanju med posameznimi različnimi nanosi barv: bandažni trak, začasno odstranjevanje in ponovno nameščanje, zaščito lesenih delov, zidnih površin, ipd.</t>
  </si>
  <si>
    <r>
      <t>OPOMBA:</t>
    </r>
    <r>
      <rPr>
        <sz val="9"/>
        <rFont val="Arial Narrow"/>
        <family val="2"/>
      </rPr>
      <t xml:space="preserve"> Pri izvajanju tlakarskih del je upoštevati vsa pripravljalna dela, pomožna dela zaključna dela. Hkrati je potrebno tudi upoštevati:</t>
    </r>
  </si>
  <si>
    <r>
      <t>OPOMBA:</t>
    </r>
    <r>
      <rPr>
        <b/>
        <sz val="9"/>
        <rFont val="Arial Narrow"/>
        <family val="2"/>
      </rPr>
      <t xml:space="preserve"> </t>
    </r>
    <r>
      <rPr>
        <sz val="9"/>
        <rFont val="Arial Narrow"/>
        <family val="2"/>
      </rPr>
      <t>Pri izvajanju slikopleskarskih del je upoštevati vsa pripravljalna dela, pomožna in zaključna dela. Hkrati je potrebno tudi upoštevati:</t>
    </r>
  </si>
  <si>
    <t xml:space="preserve">5. Pri gradnji objekta je obvezno upoštevati zahteve raznih Elaboratov,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</si>
  <si>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t>5. V vseh postavkah tesarskih del je v ceni za enoto mere opažev obvezno zajeti potrebno opaževanje, razopaževanje, čiščenje in mazanje opažev ter zlaganje na primernih deponijah skupaj z vsemi transporti in pomožnimi deli.</t>
  </si>
  <si>
    <r>
      <rPr>
        <b/>
        <u val="single"/>
        <sz val="9"/>
        <rFont val="Arial Narrow"/>
        <family val="2"/>
      </rPr>
      <t>OPOMBA</t>
    </r>
    <r>
      <rPr>
        <b/>
        <sz val="9"/>
        <rFont val="Arial Narrow"/>
        <family val="2"/>
      </rPr>
      <t>:</t>
    </r>
    <r>
      <rPr>
        <sz val="9"/>
        <rFont val="Arial Narrow"/>
        <family val="2"/>
      </rPr>
      <t xml:space="preserve"> Pri izvajanju keramičarskih del je upoštevati vsa pripravljalna dela, pomožna dela zaključna dela. Hkrati je potrebno tudi upoštevati:</t>
    </r>
  </si>
  <si>
    <t xml:space="preserve">1. V ceno za enoto mere morajo biti vračunani stroški za vse notranje horizontalne in vertikalne transporte. </t>
  </si>
  <si>
    <t>2. Izvajalec je pred pričetkom izvedbe estrihov dolžan predložiti projekt estrihov, v katerem bo prikazan način zagotavljanja kvalitete vgrajenih estrihov ter njihovo negovanje do dosežene prdpisane kvalitete. Stroške negovanja estrihov je vračunati v C/E in pri sami izvedbi estrihov izvesti vsa dela po popisu, vključno s potrebno dobavo in polaganjem robnih trakov v višini celotne podne konstrukcije + 2 cm. Višek trakov se odstrani po končanih delih. Nadomestila za izvedbo estrihov z naklonom do 5% od vodoravnosti se posebej ne priznava. V ceno enote mere izvedbe estriha je vračunati tudi izvedbo delovnih stikov in dilatacij.</t>
  </si>
  <si>
    <t>Splošna določila za estrih:</t>
  </si>
  <si>
    <r>
      <rPr>
        <u val="single"/>
        <sz val="9"/>
        <rFont val="Arial Narrow"/>
        <family val="2"/>
      </rPr>
      <t>OPOMBA:</t>
    </r>
    <r>
      <rPr>
        <sz val="9"/>
        <rFont val="Arial Narrow"/>
        <family val="2"/>
      </rPr>
      <t xml:space="preserve"> Pri izvajanju estrihov je upoštevati vsa pripravljalna, pomožna in zaključna dela. Hkrati je potrebno upoštevati še:</t>
    </r>
  </si>
  <si>
    <t>5. Vzorec keramike pisno potrdi arhitekt oz. investitor</t>
  </si>
  <si>
    <t>B8.1</t>
  </si>
  <si>
    <t>B8.2</t>
  </si>
  <si>
    <t>B8.3</t>
  </si>
  <si>
    <t>B8.4</t>
  </si>
  <si>
    <t>Kompletna izdelava, dobava in vgradnja betona C12/15 (MB 15), v nearmirane konstrukcije, prereza od 0.08 do 0.12 m3/m2/m1, vključno z vsemi pomožnimi deli in transportom do mesta vgrajevanja:</t>
  </si>
  <si>
    <t xml:space="preserve">Vse količine so izračunane za celotno območje izkopa in nasipa v raščenem stanju razen, če ni v postavki drugače določeno. Pri postavkah zemeljskih del je potrebno še zajeti: </t>
  </si>
  <si>
    <t>Nanos hladnega bitumenskega premaza (npr. IBITOL) na suho in brezprašno površino AB konstrukcije, poraba 0,3 l/m2, sušenje premaza 24 ur.</t>
  </si>
  <si>
    <t>2. Pred izdelavo izdelkov, je potrebno izdelati vzorčni kos, ki ga pisno potrdi investitor.</t>
  </si>
  <si>
    <t>/5.</t>
  </si>
  <si>
    <t>MONTAŽERSKA DELA</t>
  </si>
  <si>
    <t>SKUPAJ MONTAŽERSKA DELA</t>
  </si>
  <si>
    <t>Pred izdelavo ponudbe je obvezen ogled lokacije objekta in projektne dokumentacije. Izvajalec je dolžan pri sestavi ponudbe upoštevati grafične in tekstualne dele projekta (PGD, PZI). V primeru tiskarskih napak in neskladij v projektu je dolžan na to opozoriti projektanta pred oddajo ponudbe.</t>
  </si>
  <si>
    <t>Kompletna izdelava, dobava in vgrajevanje betona C25/30 (MB30), v armirane konstrukcije, prereza nad 0.30 m3/m2/m1,  vključno z vsemi pomožnimi deli in transportom do mesta vgrajevanja:</t>
  </si>
  <si>
    <t>B5.2</t>
  </si>
  <si>
    <t>Ponudnik je dolžan kontrolirati in dopolniti popise in količine s projektom in ni upravičen do dodatnih del, razen v primeru naročila s strani naročnika.</t>
  </si>
  <si>
    <r>
      <t xml:space="preserve">1. Vsa utrjevanja dna izkopa, tampona, nasutij in zasipov je potrebno izvajati do predpisane zbitosti v skladu z načrtom gradbenih konstrukcij in geotehničnim poročilom ali po navodilih projektanta. </t>
    </r>
    <r>
      <rPr>
        <i/>
        <sz val="9"/>
        <rFont val="Arial Narrow"/>
        <family val="2"/>
      </rPr>
      <t>V ceno je vkalkulirati izdelavo poročila o opravljenih meritvah utrjene tamponske temeljne blazine, v kolikor je to potrebno.</t>
    </r>
  </si>
  <si>
    <t>2. Pred izvedbo zasipa se je obvezno posvetovati s statikom ali nadzorom zaradi večplastne, mešane sestave zasipa in morebitne souporabe izkopanega materiala.</t>
  </si>
  <si>
    <t>B7.2</t>
  </si>
  <si>
    <t>Izvajalec mora pred začetkom in med izvajanjem posameznih del opraviti pregled projekta za izvedbo (kontrola dimenzij, ...) in opozoriti investitorja, projektanta in revidenta ter nadzornika na morebitne ugotovljene pomanjkljivosti in zahtevati njihovo odpravo. (84. člen ZGO).</t>
  </si>
  <si>
    <t>Nabava, dobava in vgrajevanje gramoznega materiala kot zasip za temelji, do nivoja terena, z utrjevanje zasipa po plasteh v debelini največ po 30 cm.
Pri izvajanju  zasipa paziti, da ne pride do poškodbe vertikalne  hidroizolacije ali njene zaščite.</t>
  </si>
  <si>
    <t>Geomehanski pregled in nadzor v skladu z ZGO: strokovna prisotnost geomehanika v času izvajanja izkopa, utrjevanja  in pregled temeljnih tal pred izvedbo temeljev. V ceni je zajeti vse potrebne obiske geomehanika, vključno z izdelavo končnega poročila.</t>
  </si>
  <si>
    <t>A2.7</t>
  </si>
  <si>
    <t>Kompletna izdelava, dobava in vgrajevanje betona C25/30 (MB30), v armirane konstrukcije, prereza od 0.12 do 0.20 m3/m2/m1,  vključno z vsemi pomožnimi deli in transportom do mesta vgrajevanja:</t>
  </si>
  <si>
    <t>Splošna določila za stavbno pohištvo:</t>
  </si>
  <si>
    <t>A2.8</t>
  </si>
  <si>
    <t>Strojno utrjevanje dna izkopa v terenu III. in IV. kategorije z vibracijsko ploščo ali vibrovaljarjem do predpisane zbitosti; stopnjo utrjenosti preveriti v statičnem izračunu ali v geomehanskem poročilu.</t>
  </si>
  <si>
    <t>A2.9</t>
  </si>
  <si>
    <t>A2.10</t>
  </si>
  <si>
    <t xml:space="preserve">   </t>
  </si>
  <si>
    <t xml:space="preserve"> </t>
  </si>
  <si>
    <t>Faza popisa:</t>
  </si>
  <si>
    <t>Odvoz izkopanega materiala na stalno deponijo oddaljeno do 5 km, nakladanje je zajeto skupaj z izkopom. V postavki mora biti zajeto tudi plačilo komunalnega prispevka za stalno deponijo</t>
  </si>
  <si>
    <t>A2.6</t>
  </si>
  <si>
    <t xml:space="preserve">Kompletna dobava in polaganje toplotno izolacije kot izolacija pod estrihom, vključno z vsem potrebnim materialom, vsemi obdelavami prebojev in zaključkov in spojev brez toplotnih mostov z ostalimi elementi toplotne zaščite zgradbe, prenosi do mesta vgraditve ter z vsemi pomožimi in pripravljalnimi deli.
Obračun po tlorisni površini tlaka. </t>
  </si>
  <si>
    <t>B3.2</t>
  </si>
  <si>
    <t>/6.</t>
  </si>
  <si>
    <t>PROJEKTANTSKI PPREDRAČUN GRADBENO OBRTNIŠKIH DEL</t>
  </si>
  <si>
    <t xml:space="preserve">OPOMBA : </t>
  </si>
  <si>
    <t>Ocena stroškov je projektantska - informativna.</t>
  </si>
  <si>
    <t>Točno ceno bo investitor dobil na osnovi zbranih ponudb izvajalcev.</t>
  </si>
  <si>
    <t>A4.13</t>
  </si>
  <si>
    <r>
      <t xml:space="preserve">Izravanava površine betona s cementno rahlo podaljšano malto 1:3 skupaj z vsemi pomožnimi, pripravljalnimi in zaključnimi deli in odri ter vsemi potrebnimi horizontalnimi in vertikalnimi transporti: </t>
    </r>
    <r>
      <rPr>
        <i/>
        <u val="single"/>
        <sz val="10"/>
        <rFont val="Arial Narrow"/>
        <family val="2"/>
      </rPr>
      <t>priprava površine za nanos horizontalne hidroizolacije</t>
    </r>
  </si>
  <si>
    <t xml:space="preserve">Kompletna izvedba omet sten iz porobeton bloketov (npr. Röfix 180), pred pričetkom nanašanja tankoslojnega ometa se na vse vogale s tankoslojno malto pritrditi vogalne profile, manjše utore zapolnite že prejšnji dan s tankoslojnim notranjim ometom. Beli tankoslojni omet nanašati direktno na Ytong zid na čisto površino, strojno ali ročno, v debelini 6–9 mm. Pri debelini nanosa manjši od 4 mm, morate Ytong zid in betonske površine predhodno premazati z impregnacijskim premazom. V ceni upoštevati potrebne odre in transporte ter vsa potrebna pomožna dela. Omet sten višine do 3,00 m </t>
  </si>
  <si>
    <t>A3.11</t>
  </si>
  <si>
    <t>A6.2</t>
  </si>
  <si>
    <t>B3.3</t>
  </si>
  <si>
    <t>B3.4</t>
  </si>
  <si>
    <t>/1.   ►</t>
  </si>
  <si>
    <t>/2.   ►</t>
  </si>
  <si>
    <t>/3.   ►</t>
  </si>
  <si>
    <t>SKUPAJ A+B+C (brez DDV)</t>
  </si>
  <si>
    <t>SKUPAJ A+B+C z DDV</t>
  </si>
  <si>
    <t>A6.3</t>
  </si>
  <si>
    <t>PZI</t>
  </si>
  <si>
    <t>Planiranje dna izkopa s točnostjo +- 2 cm z minimalnim izmetom ali dosipom ter premetom odvečnega materiala. Obračun po m2.</t>
  </si>
  <si>
    <t>Kompletna izdelava, dobava in vgrajevanje betona C25/30 (MB30), v armirane konstrukcije, prereza od 0.08 do 0.12 m3/m2/m1,  vključno z vsemi pomožnimi deli in transportom do mesta vgrajevanja:</t>
  </si>
  <si>
    <t>Kompletna izdelava, dobava in vgrajevanje betona C25/30 (MB30), v armirane konstrukcije, prereza od 0.20 do 0.30 m3/m2/m1,  vključno z vsemi pomožnimi deli in transportom do mesta vgrajevanja:</t>
  </si>
  <si>
    <t>►ab stena</t>
  </si>
  <si>
    <t>A3.12</t>
  </si>
  <si>
    <t>A3.13</t>
  </si>
  <si>
    <t>A3.14</t>
  </si>
  <si>
    <t>Izdelava opaža ab stebra, višine do 3,50 m, skupaj s potrebnim opiranjem, opaženje, razopaženje, čiščenje  in zlaganje po končanih delih. V ceni upoštevati uporabo delovnih odrov!</t>
  </si>
  <si>
    <t>Izdelava opaža ab vertikalnih vezi, višine do 3,50 m, skupaj s potrebnim opiranjem, opaženje, razopaženje, čiščenje  in zlaganje po končanih delih. V ceni upoštevati uporabo delovnih odrov!</t>
  </si>
  <si>
    <t>Izdelava opaža ab pravokotnih preklad s skoblanimi deskami in opažnimi elementi, višina podpiranja do 3,50 m, skupaj s potrebnim podpiranjem, opaženje, razopaženje, čiščenje in zlaganje po končanih delih. V ceni upoštevati uporabo delovnih odrov!</t>
  </si>
  <si>
    <t>Izdelava opaža ravne ab etažne plošče z opažnimi ploščami s podporami do višine 3,50 m, vključno z opažem roba plošče in odprtin v plošči, z vsemi deli z vertikalnimi in horizontalnimi prenosi, opaženje, razopaženje, čiščenje in zlaganje. V ceni upoštevati uporabo delovnih odrov!</t>
  </si>
  <si>
    <t>Zidanje predelnih opečnihih zidov debeline 10 cm z zidnim elementom dimenzije 50x10x24,9 cm (zidni element npr. Porotherm 10-50 Profi). V ceno je vključeno vso delo in material pomožnih sredstev, pomožni material, lepljenje opeke, rezanje opeke za zidarsko vez, končna obdelava vertikalnih špalet odprtine, kakor tudi glajenje površin okenskih parapetov. Izvedba natančno po navodilih proizvajalca, vključno z V in H transporti ter potrebnimi delovnimi odri</t>
  </si>
  <si>
    <t>A6.4</t>
  </si>
  <si>
    <t>A6.5</t>
  </si>
  <si>
    <t>RUŠITVENA DELA</t>
  </si>
  <si>
    <t>Pripravljalna dela</t>
  </si>
  <si>
    <t>Zaradi optimalnega poteka rušenja je pred pričetkom del potrebno izvesti ustrezna pripravljalna dela, ki morajo upoštevati:
- varnost delavcev pri rušenju
- varnost okoliških prebivalcev
- stabilnost objekta, ki se ruši, v času rušenja
- stabilnost oz. eventualno ogroženost sosednjih objektov in bližnje krajevne ceste</t>
  </si>
  <si>
    <t>Izvajalec del mora v okviru pripravljalnih del izvesti:
- zaščito sosednjih objektov in krajevne ceste,
- fizično zaščitno ograjo okoli objekta, ki se ruši (ograja iz mrežne plastike),
- odklopiti eventualne instalacije, ki se še nahajajo v objektu in so v funkciji, predvsem to velja za električno in vodovodno inštalacijo,
- odstraniti vse predmete in stroje z bližnje okolice objekta,
- izprazniti objekt in
- izvesti vse zaščitne ukrepe za same delavce, ki bodo izvajali rušitvena dela.</t>
  </si>
  <si>
    <t>Postopek rušenja oz. odstranitve objekta</t>
  </si>
  <si>
    <t>Rušenje obstoječega objekta poteka postopoma od strehe navzdol z vsemi varnostnimi ukrepi, ki jih rušitev zahteva.</t>
  </si>
  <si>
    <t>Optimalen potek rušenja, ki si sledi:</t>
  </si>
  <si>
    <t>•</t>
  </si>
  <si>
    <t>odstranitev grelnih teles, kovinskih ograj…</t>
  </si>
  <si>
    <t>Rušenje betonskega in opečnega skeleta objekta.</t>
  </si>
  <si>
    <t>Deponiranje gradbenih odpadkov naj bo ločeno po vrstah odpadkov (ločeno zbiranje nenevarnih gradbenih odpadkov).</t>
  </si>
  <si>
    <t>Izkop zemljine poteka sprotno, možna je tudi ureditev manjše deponije in kasnejša uporaba pri vzpostavljanju prvotnega stanja.</t>
  </si>
  <si>
    <t>Sprotno odvažanje gradbenih odpadkov (izkopana zemlja). 20% se porabi za zaključna dela, 80% se odpelje na deponijo.</t>
  </si>
  <si>
    <t>Za izkopano zemljo se na gradbišču (znotraj gradbiščne ograje) locirajo tudi manjše začasne deponije s katerih poteka odvoz.</t>
  </si>
  <si>
    <t>Za odpadke kot so opeka, mešani gradbeni odpadki, pločevina (žlebovi), steklo in les se ob gradbišču lahko locirajo tudi manjše začasne deponije s katerih poteka odvoz na njihovo predelavo.</t>
  </si>
  <si>
    <t>Vse površine je potrebno po opravljenih delih vzpostaviti v prvotno stanje.</t>
  </si>
  <si>
    <t>Predelava gradbenih odpadkov na kraju nastanka odpadkov ni predvidena in se ne bo izvajala.</t>
  </si>
  <si>
    <t>Za izkop se uporabijo predvsem: bager, buldožer, ter kamioni in valjarji,…</t>
  </si>
  <si>
    <t>Deponije morajo biti izvedene izven delovnega območja in predvsem in skladno z organizacijo gradbišča, ki jo izvede izvajalec del.</t>
  </si>
  <si>
    <t>Ločeno zbiranje odpadkov: odpadki se sortirajo in zbirajo glede na njihove lastnosti na mestu nastanka.</t>
  </si>
  <si>
    <t>Zabojniki, morajo biti takšni, da jih je moč odpreti in naložiti material v njega brez vmesnega prekladanja.</t>
  </si>
  <si>
    <t>Pred pričetkom del je treba izvesti zaporo dovoda inštalacij, oz. odklop vseh komunalnih in drugih vodov, ki ga izvedejo pooblaščene osebe in upravljavci!</t>
  </si>
  <si>
    <t>V času del mora biti gradbišče ograjeno in zavarovano glede na načrt organizacije gradbišča, kot to določa zakonodaja o gradnji objektov.</t>
  </si>
  <si>
    <t>Vse odlagalne površine je potrebno po opravljenih delih vzpostaviti v prvotno stanje.</t>
  </si>
  <si>
    <t>Gradbeni odpadki, ki bodo nastali pri rušenju objekta so: mešani gradbeni odpadki, opeka, les, steklo, pločevina, žlebovi, mešane kovine, gradbeni odpadki, ki vsebujejo azbest ter zemeljski izkop, ki ni onesnažen z nevarnimi snovmi. Le-ti ob primernem deponiranju oz. porabi ne predstavljajo večje negativne obremenitve za okolje. V postopku rušenja in odstranitve je z njimi potrebno ravnati skladno z določili Uredbe o ravnanju z odpadki, ki nastanejo pri gradbenih delih.</t>
  </si>
  <si>
    <t>Ravnanje z gradbenimi odpadki</t>
  </si>
  <si>
    <t>Gradbeni odpadki se začasno odlagajo na deponijo na gradbišču tako, da ne onesnažujejo okolja in je zbiralcu gradbenih odpadkov omogočen dostop za njihov prevzem, ali prevozniku gradbenih odpadkov za njihovo odpremo predelovalcu ali odstranjevalcu gradbenih odpadkov.</t>
  </si>
  <si>
    <t>Investitor lahko odda gradbene odpadke neposredno predelovalcu ali odstranjevalcu odpadkov.</t>
  </si>
  <si>
    <t>Investitor zagotovi, da se gradbeni odpadki oddajo zbiralcu gradbenih odpadkov. Iz dokazil o naročilu predelave ali odstranjevanja ter prevoza gradbenih odpadkov mora biti razvidna vrsta odpadkov, predvidena količina odpadkov, kraj odstranjevanja ter naslov gradbišča z navedbo gradbenega dovoljenja za rušenje objekta, oziroma gradnjo nadomestnega objekta. V naročilu mora biti tudi naslov in ime izvajalca ocene odpadkov za katere vrste odpadkov gre.</t>
  </si>
  <si>
    <t>Investitor pooblasti izvajalca del, ki bo v njegovem imenu oddajal gradbene odpadke v predelavo ali odstranjevanje in ob oddaji vsake pošiljke odpadkov izpolnil evidenčni list, določen s predpisom, ki ureja ravnanje z odpadki.</t>
  </si>
  <si>
    <t>Za azbestne odpadke je obvezna prijava odstranjevanja na Agencijo RS za okolje in Inšpektorat RS za delo.</t>
  </si>
  <si>
    <t>Predelava in obdelava gradbenih odpadkov na gradbišču ni predvidena</t>
  </si>
  <si>
    <t>20% zemeljskega izkopa, nastalega zaradi izvajanja gradbenih del na gradbišču se uporabi za zaključna dela, 80% se odpelje na deponijo.</t>
  </si>
  <si>
    <t>Da se prepreči prekomerno dviganje prahu v fazi rušenja, je potrebno ruševine sproti in v zadostni meri močiti z vodo.</t>
  </si>
  <si>
    <t>Sama tehnologija rušenja naj se prilagodi tehnološki opremljenosti izvajalca.</t>
  </si>
  <si>
    <t>Splošni varnostni ukrepi</t>
  </si>
  <si>
    <t>Pred začetkom del mora investitor oz. izvajalec naročiti pri pooblaščeni organizaciji varnostni načrt, ki bo reguliral nemoteno in varno izvajanje del pri odstranitvi objekta, kot tudi kasnejše izvajanje del na novogradnji.</t>
  </si>
  <si>
    <t xml:space="preserve">Kompletna izvedba demontaža in odstranitev svetilnih teles, z uporabo ustreznih delovnih odrov, z iznosi, prenosi in nalaganjem ruševin na prevozno sredstvo in odvoz na stalno deponijo. V ceni upoštevati plačilo komunalne deponije! </t>
  </si>
  <si>
    <t>► PK</t>
  </si>
  <si>
    <t>► KV</t>
  </si>
  <si>
    <t xml:space="preserve">Kompletna izvedba demontaža in odstranitev elektro instalacije, z uporabo ustreznih delovnih odrov, z iznosi, prenosi in nalaganjem ruševin na prevozno sredstvo in odvoz na stalno deponijo. V ceni upoštevati plačilo komunalne deponije! </t>
  </si>
  <si>
    <t xml:space="preserve">Kompletna izvedba demontaža in odstranitev grelnih teles, z uporabo ustreznih delovnih odrov, z iznosi, prenosi in nalaganjem ruševin na prevozno sredstvo in odvoz na stalno deponijo. V ceni upoštevati plačilo komunalne deponije! </t>
  </si>
  <si>
    <t xml:space="preserve">Kompletna izvedba demontaža in odstranitev strojne instalacije, z uporabo ustreznih delovnih odrov, z iznosi, prenosi in nalaganjem ruševin na prevozno sredstvo in odvoz na stalno deponijo. V ceni upoštevati plačilo komunalne deponije! </t>
  </si>
  <si>
    <t>Razna gradbena pomoč v delu pri rušitvenih delih ter razna nepredvidena in dodatna dela. Obračun izvršiti na podlagi efektivnih ur po predhodnem vpisu nadzornega organa v gradbeni dnevnik, ocena števila ur</t>
  </si>
  <si>
    <t>SKUPAJ RUŠITVENA DELA</t>
  </si>
  <si>
    <t>Pripravljalna dela izvajata v okviru svojih kompetenc investitor in izvajalec del.
Investitor mora pred pričetkom o nameravanem pričetku del obvestiti ustrezne institucije in okoliške prebivalce in jih posebej opozoriti, da se v času rušenja ne zadržujejo v bližini objekta.</t>
  </si>
  <si>
    <r>
      <t>Pred pričetkom izv</t>
    </r>
    <r>
      <rPr>
        <sz val="9"/>
        <color indexed="8"/>
        <rFont val="Arial Narrow"/>
        <family val="2"/>
      </rPr>
      <t>a</t>
    </r>
    <r>
      <rPr>
        <sz val="9"/>
        <color indexed="8"/>
        <rFont val="Arial Narrow"/>
        <family val="2"/>
      </rPr>
      <t>janja del, mora vodja del izvesti vse predpisane ukrepe za varstvo pri delu, ki veljajo do konca delovne operacije.</t>
    </r>
  </si>
  <si>
    <t>Glede na stanje in velikost objekta, se predvideva, da se rušenje po izvedbi zgoraj navedenih ukrepov, izvede deloma strojno, deloma ročno.</t>
  </si>
  <si>
    <t>Kompletna  izvedba demontaže in odstranitve vrat velikosti, skupaj s podboji, z uporabo ustreznih delovnih odrov, z iznosi, prenosi in nalaganjem ruševin na prevozno sredstvo in odvoz na stalno deponijo. V ceni upoštevati plačilo komunalne deponije!</t>
  </si>
  <si>
    <t>Kompletna  izvedba demontaže in odstranitve oken, skupaj z okvirji, poličkami in senčili, z uporabo ustreznih delovnih odrov, z iznosi, prenosi in nalaganjem ruševin na prevozno sredstvo in odvoz na stalno deponijo. V ceni upoštevati plačilo komunalne deponije!</t>
  </si>
  <si>
    <t>B3.5</t>
  </si>
  <si>
    <t>B3.6</t>
  </si>
  <si>
    <t>B3.7</t>
  </si>
  <si>
    <t>B3.8</t>
  </si>
  <si>
    <t>/4.   ►</t>
  </si>
  <si>
    <t>/5.   ►</t>
  </si>
  <si>
    <t>/6.   ►</t>
  </si>
  <si>
    <t xml:space="preserve">PZI projektantski popis  je izdelan na podlagi PZI projekta, razgovora z odgovornim projektantom ter posameznimi ostalimi projektanti in načrtovalci. </t>
  </si>
  <si>
    <t>B5.3</t>
  </si>
  <si>
    <t>Kompletna dobava in polaganje parne zapore: PE folija, sd = min. 150 mm, s preklopom širine 10 cm</t>
  </si>
  <si>
    <t>B6.3</t>
  </si>
  <si>
    <t>OBČINA RADLJE OB DRAVI</t>
  </si>
  <si>
    <t>Mariborska cesta 7</t>
  </si>
  <si>
    <t>2360 Radlje ob Dravi</t>
  </si>
  <si>
    <t>SOKOLSKI DOM – PREPLET VSEBIN SKOZI ZGODOVINO IN SEDANJOST</t>
  </si>
  <si>
    <t>REKONSTRUKCIJA,  SPREMEMBA NAMEMBNOSTI</t>
  </si>
  <si>
    <t>LUMIL d.o.o.</t>
  </si>
  <si>
    <t>Ulica Vita Kraigerja 5</t>
  </si>
  <si>
    <t>2000 Maribor</t>
  </si>
  <si>
    <r>
      <t xml:space="preserve">Mojca Antonič, </t>
    </r>
    <r>
      <rPr>
        <b/>
        <sz val="10"/>
        <color indexed="8"/>
        <rFont val="Arial Narrow"/>
        <family val="2"/>
      </rPr>
      <t>u.d.i.a. ZAPS A- 1366</t>
    </r>
  </si>
  <si>
    <t>MAREC 2017</t>
  </si>
  <si>
    <r>
      <t>SPLOŠNA OPOMBA</t>
    </r>
    <r>
      <rPr>
        <sz val="10"/>
        <rFont val="Arial Narrow"/>
        <family val="2"/>
      </rPr>
      <t xml:space="preserve">: </t>
    </r>
    <r>
      <rPr>
        <b/>
        <sz val="10"/>
        <rFont val="Arial Narrow"/>
        <family val="2"/>
      </rPr>
      <t>PZI</t>
    </r>
    <r>
      <rPr>
        <sz val="10"/>
        <rFont val="Arial Narrow"/>
        <family val="2"/>
      </rPr>
      <t xml:space="preserve"> projektantski popis in projektantski predračun je izdelan na podlagi PZI projekta, razgovora z odgovornim projektantom ter posameznimi ostalimi projektanti in načrtovalci. Popis zajema gradbeno obrtniška dela za območje rekonstrukcije. Ostale dele kompleksa (elektroinstalacije, strojne instalacije, itd.) opredeljujejo drugi popisi. Pred izdelavo ponudbe je obvezen ogled lokacije objekta in projektne dokumentacije. Izvajalec je dolžan pri sestavi ponudbe upoštevati grafične in tekstualne dele projekta (PGD, PZI). V primeru tiskarskih napak in neskladij v projektu je dolžan na to opozoriti projektanta pred oddajo ponudbe.  V sledečem popisu morajo biti v vseh postavkah vkalkulirane in upoštevane sledeče pripombe:  </t>
    </r>
  </si>
  <si>
    <t xml:space="preserve">Stroški ureditve in organizacije gradbišča in izvajanje skupnih ukrepov za zagotavljanje varnosti in zdravja pri delu (izdelava varnostnega načrta za gradbišče, imenovanje koordinatorja), ureditev dostopnih  poti in zavarovanje gradbišča z ograjo, postavitev kontejnerjev in skladišč, naprava začasnih delavnic in deponij, postavitev montažnih sanitarij, izvedbe začasnih instalacijskih priklopov za gradbiščne potrebe (elektrika, voda,telefon), namestitev zaščitnih naprav (gasilni aparati, event. hidrant), namestitev omaric za nudenje prve pomoči, fizično in tehnično varovanje  </t>
  </si>
  <si>
    <t>PRI IZDELAVI PONUDBE UPOŠTEVATI, DELA SE IZVAJAJO V OBSTOJEČEM OBJEKTU!</t>
  </si>
  <si>
    <t>Nabava, dobava in vgrajevanje prodnatega materiala (po geološkem poročilu, Ev2=100MPa) kot nasutje pod novimi temelji, z razgrinjanjem, planiranjem in utrjevanjem v plasteh do predpisane zbitosti. Obračun po m3 tampona v utrjenem stanju.</t>
  </si>
  <si>
    <t>Strojni izkop zemljine za izvedbo temeljev zunanjih stopnic in klančine, v terenu III.  in IV. kategoriji, s  sprotnim  nakladanjem na transportno sredstvo; Odvoz na stalno deponijo - glej postavko A2.9.</t>
  </si>
  <si>
    <t>Strojno-ročni (30-70%) izkop utrjene zemljine v objektu, zaradi izvedbe novega temeljenja, s  sprotnim iznosom iz objekta, s prenosom in nakladanjem na transportno sredstvo; Odvoz na stalno deponijo - glej postavko A2.9.</t>
  </si>
  <si>
    <t>►podložni beton</t>
  </si>
  <si>
    <t>►ab papsovni temelj v objektu</t>
  </si>
  <si>
    <t>►ab pasovni temelj zunanje stopncie in klančina</t>
  </si>
  <si>
    <t>►ab zunanja klančina (glavni vhod)</t>
  </si>
  <si>
    <t>►ab steber</t>
  </si>
  <si>
    <r>
      <t xml:space="preserve">►ab vertikalne vezi; </t>
    </r>
    <r>
      <rPr>
        <sz val="8"/>
        <rFont val="Arial Narrow"/>
        <family val="2"/>
      </rPr>
      <t>prereza od 0.04 do 0.08 m3/m2/m1</t>
    </r>
  </si>
  <si>
    <r>
      <t xml:space="preserve">►ab vertikalne vezi; </t>
    </r>
    <r>
      <rPr>
        <sz val="8"/>
        <rFont val="Arial Narrow"/>
        <family val="2"/>
      </rPr>
      <t>prereza od 0.08 do 0.12 m3/m2/m1</t>
    </r>
  </si>
  <si>
    <t>►ab preklade</t>
  </si>
  <si>
    <t>►ab notranje stopnice</t>
  </si>
  <si>
    <t>►ab zunanje stopnice</t>
  </si>
  <si>
    <t>►ab etažna plošča</t>
  </si>
  <si>
    <t>►ab strešna plošča</t>
  </si>
  <si>
    <t>Navedena količina je ocenjena po količinah vgrajenih betonov (130 kg/m3). Točna količina bo podana v armaturnih načrtih.
Opomba: v ceni upoštevati sidranje armature v obstoječi temelj z epoksidnim lepilom!!</t>
  </si>
  <si>
    <t>Izdelava opaža ab pasovni temelj (v objektu), skupaj s potrebnim opiranjem, opaženje, razopaženje, čiščenje  in zlaganje po končanih delih</t>
  </si>
  <si>
    <t>Izdelava opaža ab pasovni temelj zunanje stopncie in klančina, skupaj s potrebnim opiranjem, opaženje, razopaženje, čiščenje  in zlaganje po končanih delih</t>
  </si>
  <si>
    <t>Izdelava opaža roba ab klančine h=20 cm, skupaj s potrebnim opiranjem, opaženje, razopaženje, čiščenje  in zlaganje po končanih delih</t>
  </si>
  <si>
    <t>Izdelava opaža ab stene, višine do 3,50 m, skupaj s potrebnim opiranjem, opaženje, razopaženje, čiščenje  in zlaganje po končanih delih. V ceni upoštevati uporabo delovnih odrov!</t>
  </si>
  <si>
    <t>Izdelava opaža ab notranje stopnice in podesta; opaž rame, podesti, čelnih in stranskih stranic,  z vsemi deli z vertikalnimi in horizontalnimi prenosi, opaženje, razopaženje, čiščenje in zlaganje. V ceni upoštevati uporabo delovnih odrov!</t>
  </si>
  <si>
    <t xml:space="preserve">Izdelava opaža ab zunanje stopnice; opaž rame, čelnih in stranskih stranic,  z vsemi deli z vertikalnimi in horizontalnimi prenosi, opaženje, razopaženje, čiščenje in zlaganje. </t>
  </si>
  <si>
    <t>Izdelava opaža ravne ab strešne plošče z opažnimi ploščami s podporami do višine 3,50 m, vključno z opažem roba plošče in odprtin v plošči, z vsemi deli z vertikalnimi in horizontalnimi prenosi, opaženje, razopaženje, čiščenje in zlaganje. V ceni upoštevati uporabo delovnih odrov!</t>
  </si>
  <si>
    <t>dim. 85/25 cm</t>
  </si>
  <si>
    <t>dim. 25/25 cm</t>
  </si>
  <si>
    <t>dim. 115/30 cm</t>
  </si>
  <si>
    <t>dim. 35/60 cm</t>
  </si>
  <si>
    <t>dim. 80/20 cm</t>
  </si>
  <si>
    <t>a.)</t>
  </si>
  <si>
    <t>b.)</t>
  </si>
  <si>
    <t>c.)</t>
  </si>
  <si>
    <t>d.)</t>
  </si>
  <si>
    <t>e.)</t>
  </si>
  <si>
    <r>
      <t>Dobava, montaža in demontaža  opaža prehodov za razne cevi skozi temelje oziroma skozi razne betonske konstrukcije, z enkratno uporabo lesa. Odprtine velikosti do 0,25 m2/kom.</t>
    </r>
    <r>
      <rPr>
        <b/>
        <sz val="10"/>
        <rFont val="Arial Narrow"/>
        <family val="2"/>
      </rPr>
      <t xml:space="preserve"> </t>
    </r>
  </si>
  <si>
    <t>Nabava, dobava in polaganje PVC folija na uvaljan in utrjen planum, pred začetkom nasipavanja, vključno s potrebnimi preklopi 10%</t>
  </si>
  <si>
    <t>Vgradnja hidroizolacije: polimer bitumenska hidroizolacija, enoslojna , npr. FIDIA P</t>
  </si>
  <si>
    <t>Kompletna dobava in vgradnja akustične izolacije - penjeni PE trak 5 mm, kot npr. ETHAFOAM 222F, z vsemi pomožnimi, pripravljalnimi in zaključnimi deli ter vsemi potrebnimi horizontalnimi in vertikalnimi transporti.</t>
  </si>
  <si>
    <t>Nabava, dobava in zidanje  zidov oz. zazidava odprtin, s porobeton bloketi (Ytong-Xella) z YTONG tankoslojno lepilno malto, vključno z vsemi pripravljalnimi, pomožnimi in zaključnimi deli, V in H transporti ter potrebnimi delovnimi odri. Prvo vrsto polagati v podaljšano malto 1:2:8. uporabiti npr. mineralna toplotno-izolacijska plošča, kot npr Multipor, lepljena na izravnano podlago po celotni površini</t>
  </si>
  <si>
    <t>Montaža YTONG nenosilnih preklad višine 25 cm na zid debeline 10 cm na pripravljeno ležišče in premezanim z YTONG tankoslojno lepilno malto, vključno z V in H transporti ter potrebnimi delovnimi odri</t>
  </si>
  <si>
    <t>Kompletna dobava in oblaganje sten s toplotno izolacijo; upoštevati: trde penjene plošče iz ekstrudiranega polistirena, rebrasta površina, kot npr. FIBRAN xps ETICS GF deb. 8 cm, vključno z lahko mineralno lepilno in armirno malto, vmes mrežica steklena vlakna, z vsemi pomožnimi, pripravljalnimi in zaključnimi deli in odri ter  vsemi  potrebnimi horizontalnimi in vertikalnimi transporti</t>
  </si>
  <si>
    <t>Kompletna dobava in oblaganje okenskih špalet s toplotno izolacijo; upoštevati: trde penjene plošče iz ekstrudiranega polistirena, rebrasta površina, kot npr. FIBRAN xps ETICS GF deb. 5 cm, vključno z lahko mineralno lepilno in armirno malto, vmes mrežica steklena vlakna, z vsemi pomožnimi, pripravljalnimi in zaključnimi deli in odri ter  vsemi  potrebnimi horizontalnimi in vertikalnimi transporti</t>
  </si>
  <si>
    <r>
      <t xml:space="preserve">Kompletna izvedba popravilo poškodovanega in odpadajočega ometa: upoštevati lahka mineralna lepilna in armirna malta, vmes mrežica steklena vlakna, z vsemi potrebnimi odri in transporti ter z vsemi potrebnimi pomožnimi deli.
</t>
    </r>
    <r>
      <rPr>
        <i/>
        <sz val="8"/>
        <rFont val="Arial Narrow"/>
        <family val="2"/>
      </rPr>
      <t>Količina ocenjena; obračun po dejanskem stanju!</t>
    </r>
  </si>
  <si>
    <r>
      <t xml:space="preserve">Zidarska obdelava opečnih sten po prehodno izdolbljenih kanalih instalacijskih razvodov, špric in groba zidarska obdelava  izdolbljenih  kanalov  v  stenah. </t>
    </r>
    <r>
      <rPr>
        <sz val="8"/>
        <rFont val="Arial Narrow"/>
        <family val="2"/>
      </rPr>
      <t>Količina ocenjena; obračun po dejanskem stanju!</t>
    </r>
  </si>
  <si>
    <r>
      <t xml:space="preserve">Vzidave in zidarske obdelave elektro omaric, razdelilcev, hidrantnih  omar, vodomerov,  regulacijskih  in  tehnoloških naprav do velikosti 1,00 m2. </t>
    </r>
    <r>
      <rPr>
        <sz val="8"/>
        <rFont val="Arial Narrow"/>
        <family val="2"/>
      </rPr>
      <t>Količina ocenjena; obračun po dejanskem stanju!</t>
    </r>
  </si>
  <si>
    <r>
      <t xml:space="preserve">Dolbljenje kanalov v opečnih stenah za vgraditev raznih ventilacijskih cevi. </t>
    </r>
    <r>
      <rPr>
        <sz val="8"/>
        <rFont val="Arial Narrow"/>
        <family val="2"/>
      </rPr>
      <t>Količina ocenjena; obračun po dejanskem stanju!</t>
    </r>
  </si>
  <si>
    <r>
      <t xml:space="preserve">Kompletna dobava materiala in izvedba tlaka v nadstropju (T9), z vsemi pomožnimi, pripravljalnimi in zaključnimi deli in odri ter  vsemi  potrebnimi horizontalnimi in vertikalnimi transporti
</t>
    </r>
    <r>
      <rPr>
        <u val="single"/>
        <sz val="10"/>
        <rFont val="Arial Narrow"/>
        <family val="2"/>
      </rPr>
      <t>Sestava tlaka:</t>
    </r>
    <r>
      <rPr>
        <sz val="10"/>
        <rFont val="Arial Narrow"/>
        <family val="2"/>
      </rPr>
      <t xml:space="preserve">
</t>
    </r>
    <r>
      <rPr>
        <i/>
        <sz val="10"/>
        <rFont val="Arial Narrow"/>
        <family val="2"/>
      </rPr>
      <t>-Vlaknenka Agepan DWD dilatiran od sten za 1 cm
-PE folija, deb. 0.2mm, zalepljena
-izolacijske plošče iz kamene volne 035, gostote 150kg/m3, hidrofobirane, v enem sloju deb. 8 cm
-izolacijske plošče iz kamene volne 035, gostote 100kg/m3, hidrofobirane, v enem sloju deb. 16 cm
-bitumenski samolepilni trak z nosilcem iz PES filca</t>
    </r>
  </si>
  <si>
    <t>Sprotno čiščenje gradbišča med izvajanjem vseh del ter zaključno čiščenje, kompletno z odstranitvijo odpadkov iz objekta ter transportom iz delovišča v stalni depo. Obračun po 1x tlorisni površini objekta.</t>
  </si>
  <si>
    <r>
      <t xml:space="preserve">Kompletna izvedba rušenje notranjih ab stopnic,  z uporabo ustreznih delovnih odrov, z iznosi, prenosi in nalaganjem ruševin na prevozno sredstvo in odvoz na stalno deponijo. V ceni upoštevati plačilo komunalne deponije! </t>
    </r>
    <r>
      <rPr>
        <sz val="8"/>
        <rFont val="Arial Narrow"/>
        <family val="2"/>
      </rPr>
      <t>Količine=tlorisna površina!</t>
    </r>
  </si>
  <si>
    <t xml:space="preserve">Kompletna izvedba rušenje zidanih notranjih predelnih sten,  z uporabo ustreznih delovnih odrov, z iznosi, prenosi in nalaganjem ruševin na prevozno sredstvo in odvoz na stalno deponijo. V ceni upoštevati plačilo komunalne deponije! </t>
  </si>
  <si>
    <t xml:space="preserve">Kompletna izvedba rušenje zidanih predelnih sten iz betonskih zidakov,  z uporabo ustreznih delovnih odrov, z iznosi, prenosi in nalaganjem ruševin na prevozno sredstvo in odvoz na stalno deponijo. V ceni upoštevati plačilo komunalne deponije! </t>
  </si>
  <si>
    <t xml:space="preserve">Kompletna izvedba rušenje betonske talne plošče (z vso sestavo),  z uporabo ustreznih delovnih odrov, z iznosi, prenosi in nalaganjem ruševin na prevozno sredstvo in odvoz na stalno deponijo. V ceni upoštevati plačilo komunalne deponije! </t>
  </si>
  <si>
    <t xml:space="preserve">Kompletna izvedba rušenje etažne talne plošče (z vso sestavo),  z uporabo ustreznih delovnih odrov, z iznosi, prenosi in nalaganjem ruševin na prevozno sredstvo in odvoz na stalno deponijo. V ceni upoštevati plačilo komunalne deponije! </t>
  </si>
  <si>
    <t xml:space="preserve">Kompletna izvedba rušenje in odstranitev finalnega tlaka, z iznosi, prenosi in nalaganjem ruševin na prevozno sredstvo in odvoz na stalno deponijo. V ceni upoštevati plačilo komunalne deponije! </t>
  </si>
  <si>
    <t xml:space="preserve">Kompletna izdelava utora v obodnih zidani steni, dimenzije utroa cca do 20/20 cm, utor za naleganje nove ab plošče  in za izvedbo vertikalnih vezi in ab sten,  z uporabo ustreznih delovnih odrov, z iznosi, prenosi in nalaganjem ruševin na prevozno sredstvo in odvoz na stalno deponijo. V ceni upoštevati plačilo komunalne deponije! </t>
  </si>
  <si>
    <t xml:space="preserve">Kompletna izvedba preboja v obstoječi zidani steni,  z uporabo ustreznih delovnih odrov, z iznosi, prenosi in nalaganjem ruševin na prevozno sredstvo in odvoz na stalno deponijo. V ceni upoštevati plačilo komunalne deponije! </t>
  </si>
  <si>
    <t>dim. 135/90 cm</t>
  </si>
  <si>
    <t>dim. 90/90 cm</t>
  </si>
  <si>
    <t>dim. 95/25 cm</t>
  </si>
  <si>
    <t>dim. 50/25 cm</t>
  </si>
  <si>
    <t>dim. 15/25 cm</t>
  </si>
  <si>
    <t>A6.6</t>
  </si>
  <si>
    <t>A6.7</t>
  </si>
  <si>
    <t>A6.8</t>
  </si>
  <si>
    <t>A6.9</t>
  </si>
  <si>
    <t>A6.10</t>
  </si>
  <si>
    <t>A6.11</t>
  </si>
  <si>
    <t>A6.12</t>
  </si>
  <si>
    <t>A6.13</t>
  </si>
  <si>
    <t>A6.14</t>
  </si>
  <si>
    <t>A6.15</t>
  </si>
  <si>
    <r>
      <t xml:space="preserve">Kompletna izdelava, dobava in montaža jeklene ograje in lesen ročaj, na notranjem </t>
    </r>
    <r>
      <rPr>
        <sz val="10"/>
        <rFont val="Arial Narrow"/>
        <family val="2"/>
      </rPr>
      <t>stopnišču, vroče cinkano in prašno barvano,</t>
    </r>
    <r>
      <rPr>
        <sz val="10"/>
        <rFont val="Arial Narrow"/>
        <family val="2"/>
      </rPr>
      <t xml:space="preserve">  vključno z napenjalnim  in  pritrdilnim  materialom.  </t>
    </r>
    <r>
      <rPr>
        <i/>
        <u val="single"/>
        <sz val="10"/>
        <rFont val="Arial Narrow"/>
        <family val="2"/>
      </rPr>
      <t>Tip in izvedbeni detajl potrdi projektant in investitor!</t>
    </r>
  </si>
  <si>
    <r>
      <t>Kompletna izdelava, dobava in montaža jeklene ograje, na terasi</t>
    </r>
    <r>
      <rPr>
        <sz val="10"/>
        <rFont val="Arial Narrow"/>
        <family val="2"/>
      </rPr>
      <t>, vroče cinkano in prašno barvano,</t>
    </r>
    <r>
      <rPr>
        <sz val="10"/>
        <rFont val="Arial Narrow"/>
        <family val="2"/>
      </rPr>
      <t xml:space="preserve">  vključno z napenjalnim  in  pritrdilnim  materialom.  </t>
    </r>
    <r>
      <rPr>
        <i/>
        <u val="single"/>
        <sz val="10"/>
        <rFont val="Arial Narrow"/>
        <family val="2"/>
      </rPr>
      <t>Tip in izvedbeni detajl potrdi projektant in investitor!</t>
    </r>
  </si>
  <si>
    <r>
      <t>Kompletna izdelava, dobava in montaža INOX ograje zunanja rampa, stebrički + držalo na višini 50 cm + držalo na višini 110 cm</t>
    </r>
    <r>
      <rPr>
        <sz val="10"/>
        <rFont val="Arial Narrow"/>
        <family val="2"/>
      </rPr>
      <t>,</t>
    </r>
    <r>
      <rPr>
        <sz val="10"/>
        <rFont val="Arial Narrow"/>
        <family val="2"/>
      </rPr>
      <t xml:space="preserve">  vključno z napenjalnim  in  pritrdilnim  materialom.  </t>
    </r>
    <r>
      <rPr>
        <i/>
        <u val="single"/>
        <sz val="10"/>
        <rFont val="Arial Narrow"/>
        <family val="2"/>
      </rPr>
      <t>Tip in izvedbeni detajl potrdi projektant in investitor!</t>
    </r>
  </si>
  <si>
    <t>Kompletna izdelava, dobava in montaža gasilnikov 6 EG (S6), ki se namestijo tako, da je glava ročnega gasilnika z mehanizmom za aktiviranje v višini 80 do 120 cm od tal. Nad gasilniki so tudi ustrezne opozorilne oznake, ki kažejo tocno mesto rocnega gasilnika, skladno z zahtevami standarda SIST 1013.</t>
  </si>
  <si>
    <t>Kompletna dobava in montaža predpražnika - predpražnik 200/120, ščetke v Alu lamelah, kot npr. Emco DIPLOMAT Typ 517 RK, kompletno z RF okvirjem; z vsemi pomožnimi, pripravljalnimi in zaključnimi deli ter vsemi potrebnimi horizontalnimi in vertikalnimi transporti.</t>
  </si>
  <si>
    <t>B4.2</t>
  </si>
  <si>
    <t>B4.3</t>
  </si>
  <si>
    <t>ekstrudirani polistiren, kot npr. URSA XPS PZ-MAK-I d=16 cm</t>
  </si>
  <si>
    <t>Kompletna dobava in polaganje plošče za talno ogrevanje iz trde PS folije, kot npr. TERMAL PSF</t>
  </si>
  <si>
    <t>Kompletna izdelava in dobava mikroarmiran plavajoči cementni estriha, fino zaglajen, ob stenah namestiti robni stiropor trak deb. 0,5 cm. Obdelavo in končno višino zgomje površine prilagoditi  vrsti  finalnega  tlaka! Vključno z vsem potrebnim materialom, dilatacijami ipd., z vsemi prenosi do mesta vgraditve ter z vsemi pripravljalnimi in pomožnimi deli.</t>
  </si>
  <si>
    <t>deb. 6,50 cm</t>
  </si>
  <si>
    <t>deb. 5,80 cm</t>
  </si>
  <si>
    <t>deb. 3,5 cm (izravnalni estrih, stopnice in podest)</t>
  </si>
  <si>
    <t>ekstrudirani polistiren, kot npr. URSA XPS N-III-L d=10 cm</t>
  </si>
  <si>
    <t>deb. 6,97 cm</t>
  </si>
  <si>
    <t>ekstrudirani polistiren, kot npr. URSA XPS PZ-III-L d=3 cm</t>
  </si>
  <si>
    <t>deb. 5,90 cm</t>
  </si>
  <si>
    <r>
      <t xml:space="preserve">Kompletna izvedba </t>
    </r>
    <r>
      <rPr>
        <i/>
        <sz val="10"/>
        <rFont val="Arial Narrow"/>
        <family val="2"/>
      </rPr>
      <t>horizontalne hidroizolacije na vhodu:</t>
    </r>
    <r>
      <rPr>
        <sz val="10"/>
        <rFont val="Arial Narrow"/>
        <family val="2"/>
      </rPr>
      <t xml:space="preserve"> polimercementna hidroizolacija, kot npr. HIDROSTOP elastik A+B ali Sikalastic 152</t>
    </r>
    <r>
      <rPr>
        <sz val="10"/>
        <rFont val="Arial Narrow"/>
        <family val="2"/>
      </rPr>
      <t xml:space="preserve"> z vsemi pomožnimi, pripravljalnimi in zaključnimi deli ter vsemi potrebnimi horizontalnimi in vertikalnimi transporti. Dela izvesti po navodilih proizvajalca.</t>
    </r>
  </si>
  <si>
    <r>
      <t xml:space="preserve">Kompletna izvedba </t>
    </r>
    <r>
      <rPr>
        <i/>
        <sz val="10"/>
        <rFont val="Arial Narrow"/>
        <family val="2"/>
      </rPr>
      <t xml:space="preserve">tlaka v nadstropju:
-izravnalno izolacijski sloj: BITUPERL - KNAUF PERLITE d= 3,40 cm
-nosilni sloj: Fasoperl A8 plošče d=0,80 cm
-nosilni sloj: cementne plošče-suhi estrih, npr. AQUAPANEL pl. bandažirane d=2,20 cm
</t>
    </r>
    <r>
      <rPr>
        <sz val="10"/>
        <rFont val="Arial Narrow"/>
        <family val="2"/>
      </rPr>
      <t>z vsemi pomožnimi, pripravljalnimi in zaključnimi deli ter vsemi potrebnimi horizontalnimi in vertikalnimi transporti. Dela izvesti po navodilih proizvajalca.</t>
    </r>
  </si>
  <si>
    <t>ekstrudirani polistiren, kot npr. URSAFOAM N-III-L d=10 cm</t>
  </si>
  <si>
    <t xml:space="preserve"> v naklonu 1%, od 4,5 do 7,5cm</t>
  </si>
  <si>
    <t>ekstrudirani polistiren, kot npr. URSA XPS PZ-MAK-I d=8 cm</t>
  </si>
  <si>
    <t>B4.4</t>
  </si>
  <si>
    <t xml:space="preserve">Kompletna dobava in polaganje RF letvice, na stičišču različnih tlakov. </t>
  </si>
  <si>
    <t>B5.4</t>
  </si>
  <si>
    <t>Kompletna  izvedba finalnega tlaka: obstoječi terazo tlak, brušen in zaščiten z premazom;
z vsemi pomožnimi, pripravljalnimi in zaključnimi deli ter  vsemi  potrebnimi horizontalnimi in vertikalnimi transporti</t>
  </si>
  <si>
    <t>Kompletna  izvedba finalnega tlaka: epoksi tlak z protidrsnim posipom, drsnost površine R9/R10 ;
z vsemi pomožnimi, pripravljalnimi in zaključnimi deli ter  vsemi  potrebnimi horizontalnimi in vertikalnimi transporti</t>
  </si>
  <si>
    <r>
      <t xml:space="preserve">Kompletna dobava in polaganje oz. izvedba finalnega tlaka: Gumasta talna obloga, kot npr. Norament  925 grano, obrobe, barva po izbiri projektanta, z uporabo lepila za gumeno oblogo, upoštevait izvedbo tipske stenske obrobe;
z vsemi pomožnimi, pripravljalnimi in zaključnimi deli ter  vsemi  potrebnimi horizontalnimi in vertikalnimi transporti
</t>
    </r>
    <r>
      <rPr>
        <sz val="10"/>
        <rFont val="Arial Narrow"/>
        <family val="2"/>
      </rPr>
      <t xml:space="preserve">Način polaganja po izbiri projektanta in investitorja! </t>
    </r>
  </si>
  <si>
    <t>Kompletna izvedba polimercementna hidroizolacija, npr. polimer cementna dvokomponentna visoko elastična cementno vezana vodotesna masa, HIDROSTOP ELASTIK A+B, na stiku s steno premoščena z Sika Seal Tape trakom v višini 10cm; z vsemi pomožnimi, pripravljalnimi in zaključnimi deli ter  vsemi  potrebnimi horizontalnimi in vertikalnimi transporti</t>
  </si>
  <si>
    <r>
      <t>Dobava in položitev talna keramika (</t>
    </r>
    <r>
      <rPr>
        <i/>
        <sz val="10"/>
        <rFont val="Arial Narrow"/>
        <family val="2"/>
      </rPr>
      <t>zunanje površine</t>
    </r>
    <r>
      <rPr>
        <sz val="10"/>
        <rFont val="Arial Narrow"/>
        <family val="2"/>
      </rPr>
      <t>), kot npr. MARAZZI SISTEMA T GRANITI COTTO 30x30 cm, R 9/10, sive fuge križi 1.5 mm, nizkostenska obroba iz talne keramike, rezano na višino 10cm, sive fuge križi 1.5 mm; z uporabo cement-akrilatno mrazoodporno lepilo (tip lepila in način nanosa lepila določiti glede na končni izbor keramike in kvaliteto podlage). Način polaganja po izboru projektanta in investitorja!</t>
    </r>
  </si>
  <si>
    <r>
      <t>Dobava in položitev talna keramika 20/20 cm (notranje</t>
    </r>
    <r>
      <rPr>
        <i/>
        <sz val="10"/>
        <rFont val="Arial Narrow"/>
        <family val="2"/>
      </rPr>
      <t xml:space="preserve"> površine</t>
    </r>
    <r>
      <rPr>
        <sz val="10"/>
        <rFont val="Arial Narrow"/>
        <family val="2"/>
      </rPr>
      <t>), kot npr. VILEROY &amp; BOCH GRANIFLOR 913d, temnosive, R 9/10, sive fuge križi 1.5 mm; z uporabo cement-akrilatno fleksibilno lepilo. Način polaganja po izboru projektanta in investitorja!</t>
    </r>
  </si>
  <si>
    <t>B6.4</t>
  </si>
  <si>
    <t>B6.5</t>
  </si>
  <si>
    <t>Dobava in oblaganje sten keramika 20/20, burdura 5/5, kot npr. VILEROY &amp; BOCH PRO ARCHITEKTURA sive fuge križi 1.5 mm; z uporabo cement-akrilatno lepilo (tip lepila in način nanosa lepila določiti glede na končni izbor keramike in kvaliteto podlage) in uporabo kovinskih vogalnikov in stenske zaokrožnice. Način polaganja po izboru projektanta in investitorja!</t>
  </si>
  <si>
    <t>Dobava in položitev kamna na vhodnem podestu; z uporabo cement-akrilatno mrazoodporno lepilo (tip lepila in način nanosa lepila določiti glede na končni izbor kamna in kvaliteto podlage). Vrsta, tip in ačin polaganja po izboru projektanta in investitorja!</t>
  </si>
  <si>
    <t xml:space="preserve">Izdelava prednamaza z emulzijo, dvakratno kitanje in brušenje stopniščne rame, ter min. 2 x oplesk s poldisperzijsko  barvo;  kompletno po predpisih in navodilih proizvajalca, z vsemi pomožnimi deli, odri in transporti. </t>
  </si>
  <si>
    <t xml:space="preserve">Izdelava prednamaza z emulzijo, dvakratno kitanje in brušenje obstoječih in na naovo ometanih sten ter min. 2 x oplesk s poldisperzijsko  barvo;  kompletno po predpisih in navodilih proizvajalca, z vsemi pomožnimi deli, odri in transporti. </t>
  </si>
  <si>
    <t xml:space="preserve">Izdelava prednamaza z emulzijo, dvakratno kitanje in brušenje mavčno kartonskih sten ter min. 2 x oplesk s poldisperzijsko  barvo;  kompletno po predpisih in navodilih proizvajalca, z vsemi pomožnimi deli, odri in transporti. </t>
  </si>
  <si>
    <t xml:space="preserve">Izdelava prednamaza z emulzijo, dvakratno kitanje in brušenje stropa ter min. 2 x oplesk s poldisperzijsko  barvo;  kompletno po predpisih in navodilih proizvajalca, z vsemi pomožnimi deli, odri in transporti. </t>
  </si>
  <si>
    <t>B7.3</t>
  </si>
  <si>
    <t>B7.4</t>
  </si>
  <si>
    <t>Kompletna dobava in oblaganje stropa v sanitarnih prostorih;  akustična mineralna plošča, 600x600 mm, vidna podkonstrukcija, obešanje 23,2 cm na FeZn podkonstrukcijo. Stiki med ploščami so kitani in bandažirani, vključno s parno zaporo. Cena zajema izreze odprtin različnih oblik in velikosti za svetila, vključno z vsemi potrebnimi odri in prenosi ter transporti</t>
  </si>
  <si>
    <r>
      <t>Kompletna dobava materiala in izdelava suhomontažne stene mokri prostori:
-</t>
    </r>
    <r>
      <rPr>
        <i/>
        <sz val="10"/>
        <rFont val="Arial Narrow"/>
        <family val="2"/>
      </rPr>
      <t>mavčnokartonske plošče 2 x 12,5 mm
-jekleni profili d=5 cm, kot npr. KNAUF, ob jekleni podkonstrukciji je za sanitarne elemente, vratne in okenske okvirje potrebno uporabljati ojačitvene UA vertikalne profile deb. 2mm
-steklena volna 1x 5 cm, kot npr. Knauf Insulation TI 140W
-mavčnokartonske plošče 1 x 12,5 mm
-vodoodbojne mavčnokartonske plošče 1 x 15 mm</t>
    </r>
    <r>
      <rPr>
        <sz val="10"/>
        <rFont val="Arial Narrow"/>
        <family val="2"/>
      </rPr>
      <t xml:space="preserve">
Stiki med ploščami so kitani in bandažirani. Vključno z vsemi pripravljalnimi, poožnimi in zaključnimi deli, V in H transporti. V ceni upoštevati uporabo delovnih odrov!</t>
    </r>
  </si>
  <si>
    <r>
      <t xml:space="preserve">Kompletna dobava materiala in izdelava suhomontažne stene suhi prostori:
</t>
    </r>
    <r>
      <rPr>
        <i/>
        <sz val="10"/>
        <rFont val="Arial Narrow"/>
        <family val="2"/>
      </rPr>
      <t>-mavčnokartonske plošče 2 x 12,5 mm
-jekleni profili d=7,5 cm, npr. KNAUF, ob jekleni podkonstrukciji je za sanitarne elemente, vratne in okenske okvirje -potrebno uporabljati ojačitvene UA vertikalne profile deb. 2mm
-steklena volna 1x 5 cm, Knauf Insulation TI 140W
-mavčnokartonske plošče 2 x 12,5 mm</t>
    </r>
    <r>
      <rPr>
        <sz val="10"/>
        <rFont val="Arial Narrow"/>
        <family val="2"/>
      </rPr>
      <t xml:space="preserve">
Stiki med ploščami so kitani in bandažirani. Vključno z vsemi pripravljalnimi, poožnimi in zaključnimi deli, V in H transporti. V ceni upoštevati uporabo delovnih odrov!</t>
    </r>
  </si>
  <si>
    <r>
      <t xml:space="preserve">Kompletna dobava materiala in izdelava suhomontažne stene mokri prostori:
</t>
    </r>
    <r>
      <rPr>
        <i/>
        <sz val="10"/>
        <rFont val="Arial Narrow"/>
        <family val="2"/>
      </rPr>
      <t>-vodoodbojne mavčnokartonske plošče 1 x 15 mm
-mavčnokartonske plošče 1 x 12,5 mm
-jekleni profili d=10 cm, kot npr. KNAUF, ob jekleni podkonstrukciji je za sanitarne elemente, vratne in okenske okvirje potrebno uporabljati ojačitvene UA vertikalne profile deb. 2mm
-steklena volna 1x 5 cm, kot npr. Knauf Insulation TI 140W
-mavčnokartonske plošče 1 x 12,5 mm
-vodoodbojne mavčnokartonske plošče 1 x 15 mm</t>
    </r>
    <r>
      <rPr>
        <sz val="10"/>
        <rFont val="Arial Narrow"/>
        <family val="2"/>
      </rPr>
      <t xml:space="preserve">
Stiki med ploščami so kitani in bandažirani. Vključno z vsemi pripravljalnimi, poožnimi in zaključnimi deli, V in H transporti. V ceni upoštevati uporabo delovnih odrov!</t>
    </r>
  </si>
  <si>
    <t>B8.5</t>
  </si>
  <si>
    <r>
      <t>Kompletna dobava materiala in izdelava suhomontažne stene mokri prostori - instalacijska stena:
-</t>
    </r>
    <r>
      <rPr>
        <i/>
        <sz val="10"/>
        <rFont val="Arial Narrow"/>
        <family val="2"/>
      </rPr>
      <t>vodoodbojne mavčnokartonske plošče 1 x 15 mm
-mavčnokartonske plošče 1 x 12,5 mm
-jekleni profili d=5 cm, kot npr. KNAUF, ob jekleni podkonstrukciji je za sanitarne elemente, vratne in okenske okvirje potrebno uporabljati ojačitvene UA vertikalne profile deb. 2mm
-steklena volna 1x 5 cm, kot npr. Knauf Insulation TI 140W
-instalacijski prostor d=15 cm
-steklena volna 1x 5 cm, kot npr. Knauf Insulation TI 140W
-jekleni profili d=5 cm, npr. KNAUF, ob jekleni podkonstrukciji je za sanitarne elemente, vratne in okenske okvirje potrebno uporabljati ojačitvene UA vertikalne profile deb. 2mm
-mavčnokartonske plošče 1 x 12,5 mm
-vodoodbojne mavčnokartonske plošče 1 x 15 mm</t>
    </r>
    <r>
      <rPr>
        <sz val="10"/>
        <rFont val="Arial Narrow"/>
        <family val="2"/>
      </rPr>
      <t xml:space="preserve">
Stiki med ploščami so kitani in bandažirani. Vključno z vsemi pripravljalnimi, poožnimi in zaključnimi deli, V in H transporti. V ceni upoštevati uporabo delovnih odrov!</t>
    </r>
  </si>
  <si>
    <t>B8.6</t>
  </si>
  <si>
    <r>
      <t>Kompletna dobava materiala in izdelava suhomontažne stene mokri prostori - instalacijska stena:
-</t>
    </r>
    <r>
      <rPr>
        <i/>
        <sz val="10"/>
        <rFont val="Arial Narrow"/>
        <family val="2"/>
      </rPr>
      <t>vodoodbojne mavčnokartonske plošče 1 x 15 mm
-mavčnokartonske plošče 1 x 12,5 mm
-jekleni profili d=5,0 cm, kot npr. KNAUF, ob jekleni podkonstrukciji je za sanitarne elemente, vratne in okenske okvirje potrebno uporabljati ojačitvene UA vertikalne profile deb. 2mm
-steklena volna 1x 5 cm, kot npr. Knauf Insulation TI 140W</t>
    </r>
    <r>
      <rPr>
        <sz val="10"/>
        <rFont val="Arial Narrow"/>
        <family val="2"/>
      </rPr>
      <t xml:space="preserve">
Stiki med ploščami so kitani in bandažirani. Vključno z vsemi pripravljalnimi, poožnimi in zaključnimi deli, V in H transporti. V ceni upoštevati uporabo delovnih odrov!</t>
    </r>
  </si>
  <si>
    <t>B8.7</t>
  </si>
  <si>
    <t>Kompletna dobava in vgradnja v suhomontažne stene, ojačitve za sanitarne nosilne elemente</t>
  </si>
  <si>
    <t>B3.9</t>
  </si>
  <si>
    <t>B3.10</t>
  </si>
  <si>
    <t>B3.11</t>
  </si>
  <si>
    <t xml:space="preserve">Kompletna izdelava, doabava in montaža premična stena:
Oznaka: DV1
Zid.mera: 470/275 cm
- premična stena med delavnico 2 in delavnico 3, npr. sistem Lejmer LS100
- alu profili RAL 9006, 6x element  dim. 87 x 275 cm, širina 8,0 cm konstrukcija okvirjev po tehnologiji proizvajalca lahkih predelnih sten
- polnilo: lahke iverne plošče oplemenitene z furnirjem
- vmesno polnilo : izolacija - mineralna volna 7 cm
- morajo zagotavljati RW = 47Db
- vgradnja med AB steno in MK steno
- nastavljivi panti vrat
- podboj: Alu profil RAL9006
- krilo: polnilo v Alu profilih RAL 9006
- fiksni del: zasteklitev v Alu profilih RAL 9006
- ključanica: cilindrična sistemska
- kljuka: tipska elaksirana
</t>
  </si>
  <si>
    <t>B3.12</t>
  </si>
  <si>
    <t xml:space="preserve">Kompletna izdelava, doabava in montaža okna:
Oznaka: O5
Zid.mera: 230/275 cm
- zasteklitev  TRGOVINA, MUZEJ SOKOLSKI DOM
- Alu profili SCHÜCO ADS 75 ali ekvivalentno
- podboj: Alu profili po statičnem izračunu proizvajalca, barva RAL 9006
- vgradnja med obstoječe stebre po celotni višini
- zasteklitev, dvoslojno lepljeno varnostno steklo VSG 6 mm, prostor med stekli 14mm, float, prosojno, U=1,3 W/m²K, VSG6+14+VSG6 
- zvočna izolativnost Rw=35 dB
- montaža stavbnega pohištva po RAL smernicah
- podboj: Alu profil RAL 9006
- fiksni del: zasteklitev v ALu profilih RAL 9006
</t>
  </si>
  <si>
    <t xml:space="preserve">Kompletna izdelava, doabava in montaža okna:
Oznaka: O6
Zid.mera: 180/260 cm
- zasteklitev  TRGOVINA, MUZEJ SOKOLSKI DOM
- Alu profili SCHÜCO ADS 75 ali ekvivalentno
- podboj: Alu profili po statičnem izračunu proizvajalca, barva RAL 9006
- vgradnja med obstoječe stebre po celotni višini
- zasteklitev, dvoslojno lepljeno varnostno steklo VSG 6 mm, prostor med stekli 14mm, float, prosojno, U=1,3 W/m²K, VSG6+14+VSG6 
- zvočna izolativnost Rw=35 dB
- montaža stavbnega pohištva po RAL smernicah
- podboj: Alu profil RAL 9006
- fiksni del: zasteklitev v ALu profilih RAL 9006
</t>
  </si>
  <si>
    <t xml:space="preserve">Kompletna izdelava, doabava in montaža okna:
Oznaka: O7
Zid.mera: 135/135 cm
- leseno okno na južni fasadi 
- leseni profili lepljeni iz več plasti, troslojna zasteklitev
- toplotna izolativnost Uw=0,9W/m2K s standardnim steklom (Ug=0,6 W/m2K po EN 637) 
- zvočna izolativnost Rw=35 dB
- troslojna fiksna zasteklitev 4/14/4/14/4
- okovje tipsko eloksirano
- odpiranje bočno in ventus
- vgradnja v opečno steno deb. 30cm
- notranja polica lesena (Helopal) z zaokroženimi robovi
- dvojno tesnenje po celem obodu z  EPDM tesnili
- montaža stavbnega pohištva po RAL smernicah
- podboj: masivni leseni profil
- krilo: troslojna zasteklitev 4/14/4/14/4
- kljuka: eloksirana tipska
</t>
  </si>
  <si>
    <t xml:space="preserve">Kompletna izdelava, doabava in montaža okna:
Oznaka: O8
Zid.mera: 100/135 cm
- leseno okno na zahodni fasadi 
- leseni profili lepljeni iz več plasti, troslojna zasteklitev
- toplotna izolativnost Uw=0,9W/m2K s standardnim steklom (Ug=0,6 W/m2K po EN 637) 
- zvočna izolativnost Rw=35 dB
- troslojna fiksna zasteklitev 4/14/4/14/4
- okovje tipsko eloksirano
- odpiranje bočno in ventus
- vgradnja v opečno steno deb. 30cm
- notranja polica lesena (Helopal) z zaokroženimi robovi
- dvojno tesnenje po celem obodu z  EPDM tesnili
- montaža stavbnega pohištva po RAL smernicah
- podboj: masivni leseni profil
- krilo: troslojna zasteklitev 4/14/4/14/4
- kljuka: eloksirana tipska
</t>
  </si>
  <si>
    <t xml:space="preserve">Kompletna izdelava, doabava in montaža okna:
Oznaka: VV1
Zid.mera: 210/275 cm
- zasteklitev  vhodni vetrolov
- Alu profili SCHÜCO ADS 75 ali ekvivalentno
- podboj: Alu profili po statičnem izračunu proizvajalca, barva RAL 9006
- krila: Alu profili z zasteklitvijo, RAL 9006 aluminij, po statičnem izračunu proizvajalca
- vgradnja med obstoječe stebre po celotni višini
- zasteklitev, dvoslojno lepljeno varnostno steklo VSG 6 mm, prostor med stekli 14mm, float, prosojno, U=1,3 W/m²K, VSG6+14+VSG6 
- zvočna izolativnost Rw=35 dB
- montaža stavbnega pohištva po RAL smernicah
- gumjasti odbojnik
- podboj: Alu profil RAL9006
- krilo: zasteklitev v Alu profilih RAL 9006
- fiksni del: zasteklitev v Alu profilih RAL 9006
- ključanica: cilindrična sistemska
- kljuka: Rf, tuba 40 mm
- posebnost: Alu odbojnik z gumijasto oblogo
</t>
  </si>
  <si>
    <t xml:space="preserve">Kompletna izdelava, doabava in montaža okna:
Oznaka: VV2
Zid.mera: 176/260 cm
- zasteklitev  vhodni vetrolov
- Alu profili SCHÜCO ADS 75 ali ekvivalentno
- podboj: Alu profili po statičnem izračunu proizvajalca, barva RAL 9006
- krila: Alu profili z zasteklitvijo, RAL 9006 aluminij, po statičnem izračunu proizvajalca
- vgradnja med obstoječe stebre po celotni višini
- zasteklitev, dvoslojno lepljeno varnostno steklo VSG 6 mm, prostor med stekli 14mm, float, prosojno, U=1,3 W/m²K, VSG6+14+VSG6 
- zvočna izolativnost Rw=35 dB
- montaža stavbnega pohištva po RAL smernicah
- gumjasti odbojnik
- podboj: Alu profil RAL9006
- krilo: zasteklitev v Alu profilih RAL 9006
- fiksni del: zasteklitev v Alu profilih RAL 9006
- ključanica: cilindrična sistemska
- kljuka: Rf, tuba 40 mm
- posebnost: Alu odbojnik z gumijasto oblogo
</t>
  </si>
  <si>
    <t xml:space="preserve">Kompletna izdelava, doabava in montaža okna:
Oznaka: VV3
Zid.mera: 200/275 cm
- zasteklitev  vhodni vetrolov
- Alu profili SCHÜCO ADS 75 ali ekvivalentno
- podboj: Alu profili po statičnem izračunu proizvajalca, barva RAL 9006
- krila: Alu profili z zasteklitvijo, RAL 9006 aluminij, po statičnem izračunu proizvajalca
- vgradnja med obstoječe stebre po celotni višini
- zasteklitev, dvoslojno lepljeno varnostno steklo VSG 6 mm, prostor med stekli 14mm, float, prosojno, U=1,3 W/m²K, VSG6+14+VSG6 
- zvočna izolativnost Rw=35 dB
- montaža stavbnega pohištva po RAL smernicah
- gumjasti odbojnik
- podboj: Alu profil RAL9006
- krilo: zasteklitev v Alu profilih RAL 9006
- fiksni del: zasteklitev v Alu profilih RAL 9006
- ključanica: cilindrična sistemska
- kljuka: Rf, tuba 40 mm
- posebnost: Alu odbojnik z gumijasto oblogo
</t>
  </si>
  <si>
    <t xml:space="preserve">Kompletna izdelava, doabava in montaža okna:
Oznaka: PVV1
Zid.mera: 192/253 cm
- zasteklitev  proti neizkoriščenemu nadstropju
- Alu profili SCHÜCO ADS 75 ali ekvivalentno
- podboj: Alu profili po statičnem izračunu proizvajalca, barva RAL 9006
- krila: Alu profili z zasteklitvijo, RAL 9006 aluminij, po statičnem izračunu proizvajalca
- vgradnja med obstoječe stebre po celotni višini
- zasteklitev, dvoslojno lepljeno varnostno steklo VSG 6 mm, prostor med stekli 14mm, float, prosojno, U=1,3 W/m²K, VSG6+14+VSG6 
- zvočna izolativnost Rw=35 dB
- montaža stavbnega pohištva po RAL smernicah
- gumjasti odbojnik
- podboj: Alu profil RAL9006
- krilo: zasteklitev v Alu profilih RAL 9006
- fiksni del: zasteklitev v Alu profilih RAL 9006
- ključanica: cilindrična sistemska
- kljuka: Rf, tuba 40 mm
- posebnost: Alu odbojnik z gumijasto oblogo, samozapiralo
- požar: EI30
</t>
  </si>
  <si>
    <t xml:space="preserve">Kompletna izdelava, doabava in montaža okna:
Oznaka: PVV2
Zid.mera: 246/250 cm
- zasteklitev  proti neizkoriščenemu nadstropju
- Alu profili SCHÜCO ADS 75 ali ekvivalentno
- podboj: Alu profili po statičnem izračunu proizvajalca, barva RAL 9006
- krila: Alu profili z zasteklitvijo, RAL 9006 aluminij, po statičnem izračunu proizvajalca
- vgradnja med obstoječe stebre po celotni višini
- zasteklitev, dvoslojno lepljeno varnostno steklo VSG 6 mm, prostor med stekli 14mm, float, prosojno, U=1,3 W/m²K, VSG6+14+VSG6 
- zvočna izolativnost Rw=35 dB
- montaža stavbnega pohištva po RAL smernicah
- gumjasti odbojnik
- podboj: Alu profil RAL9006
- krilo: zasteklitev v Alu profilih RAL 9006
- fiksni del: zasteklitev v Alu profilih RAL 9006
- ključanica: cilindrična sistemska
- kljuka: Rf, tuba 40 mm
- posebnost: Alu odbojnik z gumijasto oblogo, samozapiralo
- požar: EI30
</t>
  </si>
  <si>
    <t xml:space="preserve">Kompletna izdelava, doabava in montaža notranja zasteklitev:
Oznaka: ST1
Zid.mera: 400/275 cm
NOTRANJA ZASTEKLITEV 
- Sistem notranjih  zasteklitev tip Schuco IW 50 ali ekvivalentno 
- podboj: Alu profili, RAL 9006, po statičnem izračunu proizvajalca 
- vgradnja: med notranjo AB steno 
- zasteklitev, dvoslojno kaljeno steklo 8 mm, float, prosojno, nalepke proti zaletavanju 
- Alu odbojnik  z gumijasto oblogo
- nastavljivi panti vrat
- podboj: Alu profil RAL9006
- krilo: zasteklitev v Alu profilih RAL 9006
- fiksni del: zasteklitev v Alu profilih RAL 9006
- ključanica: cilindrična sistemska
- kljuka: Rf, tuba 40 mm
- posebnost: Alu odbojnik z gumijasto oblogo
</t>
  </si>
  <si>
    <t xml:space="preserve">Kompletna izdelava, doabava in montaža notranja zasteklitev:
Oznaka: ST2
Zid.mera: 460/275 cm
NOTRANJA ZASTEKLITEV 
- Sistem notranjih  zasteklitev tip Schuco IW 50 ali ekvivalentno 
- podboj: Alu profili, RAL 9006, po statičnem izračunu proizvajalca 
- vgradnja: med notranjo AB steno 
- zasteklitev, dvoslojno kaljeno steklo 8 mm, float, prosojno, nalepke proti zaletavanju 
- Alu odbojnik  z gumijasto oblogo
- nastavljivi panti vrat
- podboj: Alu profil RAL9006
- krilo: zasteklitev v Alu profilih RAL 9006
- fiksni del: zasteklitev v Alu profilih RAL 9006
- ključanica: cilindrična sistemska
- kljuka: Rf, tuba 40 mm
- posebnost: Alu odbojnik z gumijasto oblogo
</t>
  </si>
  <si>
    <t xml:space="preserve">Kompletna izdelava, doabava in montaža kovinska vrata:
Oznaka: VK1
Zid.mera: 120/215 cm
- notranja kovinska vrata
- kovinski objemni podboj prilagojen debelini stene 
- kovinsko krilo, debeline 4,0cm, končna obdelava po izboru projektanta  
- vgradnja v siporex steno
- nastavljiva nasadila
- Alu odbojnik z gumjasto oblogo
- podboj: kovina, objemni
- krilo: kovinsko, obdelava po izboru
- ključanica: cilindrična sistemska
- kljuka: RF kljuka po izboru
- posebnosti: prezračevana rešetka, po načrtu strojnih instalcij
</t>
  </si>
  <si>
    <r>
      <t xml:space="preserve">3. </t>
    </r>
    <r>
      <rPr>
        <i/>
        <sz val="9"/>
        <rFont val="Arial Narrow"/>
        <family val="2"/>
      </rPr>
      <t xml:space="preserve">Obračun izkopanih, nasutih, zasutih in odpeljanih materialov se obračunava v raščenem stanju. Stalne koeficiente razrahljivosti je upoštevati v E.M. posamezne postavke. </t>
    </r>
  </si>
  <si>
    <r>
      <t xml:space="preserve">Kompletna izvedba </t>
    </r>
    <r>
      <rPr>
        <i/>
        <u val="single"/>
        <sz val="10"/>
        <rFont val="Arial Narrow"/>
        <family val="2"/>
      </rPr>
      <t>horizontalne hidroizolacije temeljnih tal</t>
    </r>
    <r>
      <rPr>
        <sz val="10"/>
        <rFont val="Arial Narrow"/>
        <family val="2"/>
      </rPr>
      <t xml:space="preserve"> z vsemi pomožnimi, pripravljalnimi in zaključnimi deli ter vsemi potrebnimi horizontalnimi in vertikalnimi transporti. Dela izvesti po navodilih proizvajalca. 
H.I. v sestavi:</t>
    </r>
  </si>
  <si>
    <t xml:space="preserve">Kompletna izdelava, doabava in montaža vrata:
Oznaka: VM1
Zid.mera: 90/215 cm
Svetla mera: 80/210 cm
- notranja lesena 
- leseni objemni podboj prilagojen debelini stene 
- leseno krilo, debeline 4,0cm, končna obdelava po izboru projektanta  
- vgradnja v mavčnokartonsko steno 15 cm 
- nastavljiva nasadila
- Alu odbojnik z gumjasto oblogo
- ključavnica: cilindrična, sistemska
- kljuka: RF kljuka
- posebnost: prezračevana rešetka, po načrtu strojnih instalacij
</t>
  </si>
  <si>
    <t xml:space="preserve">Kompletna izdelava, doabava in montaža vrata:
Oznaka: VM2
Zid.mera: 100/215 cm
Svetla mera: 90/210 cm
- notranja lesena vrata
- leseni objemni podboj prilagojen debelini stene 
- leseno krilo, debeline 4,0cm, končna obdelava po izboru projektanta  
- vgradnja v mavčnokartonsko steno, siporex steno, AB steno in opečno steno
- nastavljiva nasadila
- Alu odbojnik z gumjasto oblogo
- ključavnica: cilindrična, sistemska
- kljuka: RF kljuka
- posebnost: prezračevana rešetka, po načrtu strojnih instalacij
</t>
  </si>
  <si>
    <t xml:space="preserve">Kompletna izdelava, doabava in montaža predelna stena kabine v sanitarijah:
Oznaka: SS1
Zid.mera: 166/215 cm
- PREDELNA STENA KABINE  V SANITARIJAH
- vgradnja v mavčnokartonsko in leseno steno
- polnila v Fe 20/40 profilih, prašno barvano, barva po izboru projektanta
- polnila Fundermax d=2mm, barva po izboru projektanta
- višina predelne stene 215cm, spodaj spodrezano 15,0 cm. 
- v konstrukcijo vgrajena enokrilna vrata sv. mere 60/215, iste konstrukcije
- Rf WC zapah, signalizacija prosto zasedeno in odpiranje v primeru nesreče
- Rf stojke in vezni material
- kljuka za oblačila in odbojnik za vrata
- nastavljivi panti vrat
- podboj: les
- krilo: Fundermax plošče, barva po izboru
- ključanica: tipski Rf WC zapah 
- kljuka: Rf kljuka po izboru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</si>
</sst>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mm/yy"/>
    <numFmt numFmtId="173" formatCode="#,##0.00\ [$€-1]"/>
    <numFmt numFmtId="174" formatCode="#,##0.00\ &quot;€&quot;"/>
    <numFmt numFmtId="175" formatCode="_-* #,##0.00&quot; €&quot;_-;\-* #,##0.00&quot; €&quot;_-;_-* \-??&quot; €&quot;_-;_-@_-"/>
    <numFmt numFmtId="176" formatCode="#,##0.00&quot; €&quot;"/>
    <numFmt numFmtId="177" formatCode="_-* #,##0.00\ [$€-1]_-;\-* #,##0.00\ [$€-1]_-;_-* &quot;-&quot;??\ [$€-1]_-;_-@_-"/>
  </numFmts>
  <fonts count="87">
    <font>
      <sz val="11"/>
      <color indexed="8"/>
      <name val="Calibri"/>
      <family val="2"/>
    </font>
    <font>
      <sz val="10"/>
      <name val="Arial"/>
      <family val="0"/>
    </font>
    <font>
      <sz val="11"/>
      <name val="Arial Narrow"/>
      <family val="2"/>
    </font>
    <font>
      <b/>
      <sz val="14"/>
      <color indexed="8"/>
      <name val="Arial Narrow"/>
      <family val="2"/>
    </font>
    <font>
      <sz val="11"/>
      <color indexed="8"/>
      <name val="Arial Narrow"/>
      <family val="2"/>
    </font>
    <font>
      <b/>
      <sz val="10"/>
      <color indexed="8"/>
      <name val="Arial Narrow"/>
      <family val="2"/>
    </font>
    <font>
      <b/>
      <sz val="11"/>
      <color indexed="8"/>
      <name val="Arial Narrow"/>
      <family val="2"/>
    </font>
    <font>
      <sz val="14"/>
      <color indexed="8"/>
      <name val="Arial Narrow"/>
      <family val="2"/>
    </font>
    <font>
      <sz val="10"/>
      <name val="Arial Narrow"/>
      <family val="2"/>
    </font>
    <font>
      <b/>
      <sz val="16"/>
      <color indexed="8"/>
      <name val="Arial Narrow"/>
      <family val="2"/>
    </font>
    <font>
      <b/>
      <sz val="18"/>
      <color indexed="8"/>
      <name val="Arial Narrow"/>
      <family val="2"/>
    </font>
    <font>
      <sz val="10"/>
      <color indexed="8"/>
      <name val="Arial Narrow"/>
      <family val="2"/>
    </font>
    <font>
      <b/>
      <sz val="9"/>
      <color indexed="8"/>
      <name val="Arial Narrow"/>
      <family val="2"/>
    </font>
    <font>
      <sz val="10"/>
      <name val="Arial CE"/>
      <family val="2"/>
    </font>
    <font>
      <b/>
      <sz val="9"/>
      <name val="Times New Roman"/>
      <family val="1"/>
    </font>
    <font>
      <sz val="9"/>
      <name val="Times New Roman"/>
      <family val="1"/>
    </font>
    <font>
      <sz val="8"/>
      <color indexed="8"/>
      <name val="Arial Narrow"/>
      <family val="2"/>
    </font>
    <font>
      <b/>
      <sz val="10"/>
      <name val="Arial Narrow"/>
      <family val="2"/>
    </font>
    <font>
      <b/>
      <sz val="11"/>
      <name val="Arial Narrow"/>
      <family val="2"/>
    </font>
    <font>
      <b/>
      <i/>
      <sz val="10"/>
      <name val="Arial Narrow"/>
      <family val="2"/>
    </font>
    <font>
      <b/>
      <i/>
      <u val="single"/>
      <sz val="10"/>
      <name val="Arial Narrow"/>
      <family val="2"/>
    </font>
    <font>
      <sz val="9"/>
      <color indexed="8"/>
      <name val="Arial Narrow"/>
      <family val="2"/>
    </font>
    <font>
      <i/>
      <u val="single"/>
      <sz val="10"/>
      <name val="Arial Narrow"/>
      <family val="2"/>
    </font>
    <font>
      <i/>
      <sz val="10"/>
      <name val="Arial Narrow"/>
      <family val="2"/>
    </font>
    <font>
      <sz val="9"/>
      <name val="Arial Narrow"/>
      <family val="2"/>
    </font>
    <font>
      <b/>
      <sz val="14"/>
      <name val="Arial Narrow"/>
      <family val="2"/>
    </font>
    <font>
      <b/>
      <sz val="12"/>
      <name val="Arial Narrow"/>
      <family val="2"/>
    </font>
    <font>
      <sz val="12"/>
      <name val="Arial Narrow"/>
      <family val="2"/>
    </font>
    <font>
      <b/>
      <u val="single"/>
      <sz val="10"/>
      <name val="Arial Narrow"/>
      <family val="2"/>
    </font>
    <font>
      <u val="single"/>
      <sz val="10"/>
      <color indexed="10"/>
      <name val="Arial Narrow"/>
      <family val="2"/>
    </font>
    <font>
      <u val="single"/>
      <sz val="10"/>
      <color indexed="8"/>
      <name val="Arial Narrow"/>
      <family val="2"/>
    </font>
    <font>
      <b/>
      <i/>
      <sz val="10"/>
      <color indexed="10"/>
      <name val="Arial"/>
      <family val="2"/>
    </font>
    <font>
      <sz val="9"/>
      <color indexed="8"/>
      <name val="Calibri"/>
      <family val="2"/>
    </font>
    <font>
      <b/>
      <sz val="9"/>
      <name val="Arial Narrow"/>
      <family val="2"/>
    </font>
    <font>
      <b/>
      <u val="single"/>
      <sz val="9"/>
      <name val="Arial Narrow"/>
      <family val="2"/>
    </font>
    <font>
      <u val="single"/>
      <sz val="9"/>
      <name val="Arial Narrow"/>
      <family val="2"/>
    </font>
    <font>
      <sz val="11"/>
      <name val="Calibri"/>
      <family val="2"/>
    </font>
    <font>
      <sz val="8"/>
      <name val="Arial"/>
      <family val="2"/>
    </font>
    <font>
      <i/>
      <sz val="9"/>
      <name val="Arial Narrow"/>
      <family val="2"/>
    </font>
    <font>
      <b/>
      <i/>
      <sz val="10"/>
      <color indexed="8"/>
      <name val="Arial Narrow"/>
      <family val="2"/>
    </font>
    <font>
      <sz val="8"/>
      <name val="Arial Narrow"/>
      <family val="2"/>
    </font>
    <font>
      <u val="single"/>
      <sz val="10"/>
      <name val="Arial Narrow"/>
      <family val="2"/>
    </font>
    <font>
      <b/>
      <sz val="8"/>
      <color indexed="8"/>
      <name val="Arial Narrow"/>
      <family val="2"/>
    </font>
    <font>
      <u val="single"/>
      <sz val="9"/>
      <color indexed="8"/>
      <name val="Arial Narrow"/>
      <family val="2"/>
    </font>
    <font>
      <i/>
      <sz val="8"/>
      <name val="Arial Narrow"/>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i/>
      <sz val="10"/>
      <color indexed="62"/>
      <name val="Arial Narrow"/>
      <family val="2"/>
    </font>
    <font>
      <sz val="10"/>
      <color indexed="62"/>
      <name val="Arial Narrow"/>
      <family val="2"/>
    </font>
    <font>
      <b/>
      <i/>
      <u val="single"/>
      <sz val="10"/>
      <color indexed="10"/>
      <name val="Arial Narrow"/>
      <family val="2"/>
    </font>
    <font>
      <b/>
      <sz val="9"/>
      <color indexed="10"/>
      <name val="Arial Narrow"/>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10"/>
      <color theme="3" tint="-0.24997000396251678"/>
      <name val="Arial Narrow"/>
      <family val="2"/>
    </font>
    <font>
      <sz val="10"/>
      <color theme="3" tint="-0.24997000396251678"/>
      <name val="Arial Narrow"/>
      <family val="2"/>
    </font>
    <font>
      <sz val="10"/>
      <color theme="1"/>
      <name val="Arial Narrow"/>
      <family val="2"/>
    </font>
    <font>
      <b/>
      <i/>
      <u val="single"/>
      <sz val="10"/>
      <color rgb="FFFF0000"/>
      <name val="Arial Narrow"/>
      <family val="2"/>
    </font>
    <font>
      <b/>
      <sz val="9"/>
      <color rgb="FFFF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color indexed="8"/>
      </top>
      <bottom style="double">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1" fillId="0" borderId="0">
      <alignment/>
      <protection/>
    </xf>
    <xf numFmtId="0" fontId="1" fillId="0" borderId="0">
      <alignment/>
      <protection/>
    </xf>
    <xf numFmtId="0" fontId="68" fillId="21" borderId="1" applyNumberFormat="0" applyAlignment="0" applyProtection="0"/>
    <xf numFmtId="0" fontId="69" fillId="0" borderId="0" applyNumberFormat="0" applyFill="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65" fillId="0" borderId="0">
      <alignment/>
      <protection/>
    </xf>
    <xf numFmtId="0" fontId="0" fillId="0" borderId="0">
      <alignment/>
      <protection/>
    </xf>
    <xf numFmtId="0" fontId="0" fillId="0" borderId="0">
      <alignment/>
      <protection/>
    </xf>
    <xf numFmtId="0" fontId="1" fillId="0" borderId="0">
      <alignment/>
      <protection/>
    </xf>
    <xf numFmtId="2" fontId="13"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73" fillId="22" borderId="0" applyNumberFormat="0" applyBorder="0" applyAlignment="0" applyProtection="0"/>
    <xf numFmtId="0" fontId="1" fillId="0" borderId="0">
      <alignment/>
      <protection/>
    </xf>
    <xf numFmtId="0" fontId="1" fillId="0" borderId="0">
      <alignment/>
      <protection/>
    </xf>
    <xf numFmtId="9" fontId="1" fillId="0" borderId="0" applyFill="0" applyBorder="0" applyAlignment="0" applyProtection="0"/>
    <xf numFmtId="9" fontId="65" fillId="0" borderId="0" applyFont="0" applyFill="0" applyBorder="0" applyAlignment="0" applyProtection="0"/>
    <xf numFmtId="9" fontId="0" fillId="0" borderId="0" applyFill="0" applyBorder="0" applyAlignment="0" applyProtection="0"/>
    <xf numFmtId="0" fontId="0" fillId="23" borderId="5" applyNumberFormat="0" applyFon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76" fillId="0" borderId="6" applyNumberFormat="0" applyFill="0" applyAlignment="0" applyProtection="0"/>
    <xf numFmtId="0" fontId="77" fillId="30" borderId="7" applyNumberFormat="0" applyAlignment="0" applyProtection="0"/>
    <xf numFmtId="0" fontId="78" fillId="21" borderId="8" applyNumberFormat="0" applyAlignment="0" applyProtection="0"/>
    <xf numFmtId="0" fontId="79" fillId="31"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80" fillId="32" borderId="8" applyNumberFormat="0" applyAlignment="0" applyProtection="0"/>
    <xf numFmtId="0" fontId="81" fillId="0" borderId="9" applyNumberFormat="0" applyFill="0" applyAlignment="0" applyProtection="0"/>
  </cellStyleXfs>
  <cellXfs count="338">
    <xf numFmtId="0" fontId="0" fillId="0" borderId="0" xfId="0" applyAlignment="1">
      <alignment/>
    </xf>
    <xf numFmtId="0" fontId="3" fillId="33" borderId="10" xfId="0" applyFont="1" applyFill="1" applyBorder="1" applyAlignment="1">
      <alignment vertical="top"/>
    </xf>
    <xf numFmtId="0" fontId="4" fillId="33" borderId="10" xfId="0" applyFont="1" applyFill="1" applyBorder="1" applyAlignment="1">
      <alignment/>
    </xf>
    <xf numFmtId="0" fontId="4" fillId="0" borderId="0" xfId="0" applyFont="1" applyAlignment="1">
      <alignment/>
    </xf>
    <xf numFmtId="0" fontId="3" fillId="0" borderId="0" xfId="0" applyFont="1" applyFill="1" applyBorder="1" applyAlignment="1">
      <alignment vertical="top"/>
    </xf>
    <xf numFmtId="0" fontId="4" fillId="0" borderId="0" xfId="0" applyFont="1" applyFill="1" applyBorder="1" applyAlignment="1">
      <alignment/>
    </xf>
    <xf numFmtId="0" fontId="6" fillId="0" borderId="0" xfId="0" applyFont="1" applyAlignment="1">
      <alignment vertical="top"/>
    </xf>
    <xf numFmtId="0" fontId="6" fillId="0" borderId="0" xfId="0" applyFont="1" applyAlignment="1">
      <alignment/>
    </xf>
    <xf numFmtId="0" fontId="6" fillId="33" borderId="10" xfId="0" applyFont="1" applyFill="1" applyBorder="1" applyAlignment="1">
      <alignment vertical="top"/>
    </xf>
    <xf numFmtId="0" fontId="6" fillId="33" borderId="10" xfId="0" applyFont="1" applyFill="1" applyBorder="1" applyAlignment="1">
      <alignment horizontal="center"/>
    </xf>
    <xf numFmtId="0" fontId="4" fillId="0" borderId="0" xfId="0" applyFont="1" applyAlignment="1">
      <alignment horizontal="right"/>
    </xf>
    <xf numFmtId="4" fontId="4" fillId="0" borderId="0" xfId="0" applyNumberFormat="1" applyFont="1" applyAlignment="1">
      <alignment horizontal="right"/>
    </xf>
    <xf numFmtId="173" fontId="4" fillId="0" borderId="0" xfId="0" applyNumberFormat="1" applyFont="1" applyAlignment="1">
      <alignment horizontal="right"/>
    </xf>
    <xf numFmtId="49" fontId="4" fillId="0" borderId="0" xfId="0" applyNumberFormat="1" applyFont="1" applyAlignment="1">
      <alignment vertical="top"/>
    </xf>
    <xf numFmtId="0" fontId="4" fillId="0" borderId="0" xfId="0" applyFont="1" applyAlignment="1">
      <alignment vertical="top"/>
    </xf>
    <xf numFmtId="0" fontId="6" fillId="0" borderId="0" xfId="0" applyFont="1" applyBorder="1" applyAlignment="1">
      <alignment horizontal="left" vertical="top" wrapText="1"/>
    </xf>
    <xf numFmtId="0" fontId="7" fillId="33" borderId="10" xfId="0" applyFont="1" applyFill="1" applyBorder="1" applyAlignment="1">
      <alignment/>
    </xf>
    <xf numFmtId="0" fontId="7" fillId="0" borderId="0" xfId="0" applyFont="1" applyAlignment="1">
      <alignment/>
    </xf>
    <xf numFmtId="0" fontId="4" fillId="0" borderId="0" xfId="0" applyFont="1" applyAlignment="1">
      <alignment horizontal="left" vertical="top"/>
    </xf>
    <xf numFmtId="0" fontId="6" fillId="33" borderId="10" xfId="0" applyFont="1" applyFill="1" applyBorder="1" applyAlignment="1">
      <alignment horizontal="left" vertical="top"/>
    </xf>
    <xf numFmtId="173" fontId="4" fillId="0" borderId="0" xfId="0" applyNumberFormat="1" applyFont="1" applyAlignment="1">
      <alignment/>
    </xf>
    <xf numFmtId="0" fontId="6" fillId="0" borderId="0" xfId="0" applyFont="1" applyAlignment="1">
      <alignment horizontal="right"/>
    </xf>
    <xf numFmtId="0" fontId="4" fillId="0" borderId="0" xfId="0" applyNumberFormat="1" applyFont="1" applyAlignment="1">
      <alignment/>
    </xf>
    <xf numFmtId="0" fontId="4" fillId="0" borderId="0" xfId="0" applyFont="1" applyBorder="1" applyAlignment="1">
      <alignment/>
    </xf>
    <xf numFmtId="173" fontId="4" fillId="0" borderId="0" xfId="0" applyNumberFormat="1" applyFont="1" applyBorder="1" applyAlignment="1">
      <alignment/>
    </xf>
    <xf numFmtId="0" fontId="11" fillId="0" borderId="0" xfId="0" applyFont="1" applyAlignment="1">
      <alignment/>
    </xf>
    <xf numFmtId="0" fontId="6" fillId="0" borderId="0" xfId="0" applyFont="1" applyBorder="1" applyAlignment="1">
      <alignment horizontal="left"/>
    </xf>
    <xf numFmtId="0" fontId="4"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4" fillId="0" borderId="0" xfId="0" applyFont="1" applyBorder="1" applyAlignment="1">
      <alignment/>
    </xf>
    <xf numFmtId="173" fontId="4" fillId="0" borderId="0" xfId="0" applyNumberFormat="1" applyFont="1" applyBorder="1" applyAlignment="1">
      <alignment/>
    </xf>
    <xf numFmtId="0" fontId="4" fillId="0" borderId="12" xfId="0" applyFont="1" applyBorder="1" applyAlignment="1">
      <alignment/>
    </xf>
    <xf numFmtId="173" fontId="4" fillId="0" borderId="13" xfId="0" applyNumberFormat="1" applyFont="1" applyBorder="1" applyAlignment="1">
      <alignment/>
    </xf>
    <xf numFmtId="0" fontId="4" fillId="0" borderId="14" xfId="0" applyFont="1" applyBorder="1" applyAlignment="1">
      <alignment/>
    </xf>
    <xf numFmtId="0" fontId="4" fillId="0" borderId="0" xfId="0" applyNumberFormat="1" applyFont="1" applyBorder="1" applyAlignment="1">
      <alignment/>
    </xf>
    <xf numFmtId="0" fontId="9" fillId="34" borderId="14" xfId="0" applyFont="1" applyFill="1" applyBorder="1" applyAlignment="1">
      <alignment/>
    </xf>
    <xf numFmtId="0" fontId="4" fillId="34" borderId="12" xfId="0" applyFont="1" applyFill="1" applyBorder="1" applyAlignment="1">
      <alignment/>
    </xf>
    <xf numFmtId="173" fontId="4" fillId="34" borderId="13" xfId="0" applyNumberFormat="1" applyFont="1" applyFill="1" applyBorder="1" applyAlignment="1">
      <alignment/>
    </xf>
    <xf numFmtId="0" fontId="6" fillId="34" borderId="14" xfId="0" applyFont="1" applyFill="1" applyBorder="1" applyAlignment="1">
      <alignment/>
    </xf>
    <xf numFmtId="0" fontId="6" fillId="34" borderId="12" xfId="0" applyFont="1" applyFill="1" applyBorder="1" applyAlignment="1">
      <alignment/>
    </xf>
    <xf numFmtId="173" fontId="6" fillId="34" borderId="13" xfId="0" applyNumberFormat="1" applyFont="1" applyFill="1" applyBorder="1" applyAlignment="1">
      <alignment/>
    </xf>
    <xf numFmtId="0" fontId="6" fillId="0" borderId="12" xfId="0" applyFont="1" applyBorder="1" applyAlignment="1">
      <alignment/>
    </xf>
    <xf numFmtId="0" fontId="6" fillId="0" borderId="15" xfId="0" applyFont="1" applyBorder="1" applyAlignment="1">
      <alignment/>
    </xf>
    <xf numFmtId="0" fontId="6" fillId="0" borderId="16" xfId="0" applyFont="1" applyBorder="1" applyAlignment="1">
      <alignment/>
    </xf>
    <xf numFmtId="173" fontId="6" fillId="0" borderId="17" xfId="0" applyNumberFormat="1" applyFont="1" applyBorder="1" applyAlignment="1">
      <alignment/>
    </xf>
    <xf numFmtId="0" fontId="6" fillId="0" borderId="18" xfId="0" applyFont="1" applyBorder="1" applyAlignment="1">
      <alignment/>
    </xf>
    <xf numFmtId="173" fontId="6" fillId="0" borderId="19" xfId="0" applyNumberFormat="1" applyFont="1" applyBorder="1" applyAlignment="1">
      <alignment/>
    </xf>
    <xf numFmtId="0" fontId="6" fillId="0" borderId="20" xfId="0" applyFont="1" applyBorder="1" applyAlignment="1">
      <alignment/>
    </xf>
    <xf numFmtId="0" fontId="4" fillId="0" borderId="21" xfId="0" applyFont="1" applyBorder="1" applyAlignment="1">
      <alignment/>
    </xf>
    <xf numFmtId="173" fontId="4" fillId="0" borderId="22" xfId="0" applyNumberFormat="1" applyFont="1" applyBorder="1" applyAlignment="1">
      <alignment/>
    </xf>
    <xf numFmtId="0" fontId="3" fillId="34" borderId="23" xfId="0" applyFont="1" applyFill="1" applyBorder="1" applyAlignment="1">
      <alignment vertical="center"/>
    </xf>
    <xf numFmtId="0" fontId="7" fillId="34" borderId="24" xfId="0" applyFont="1" applyFill="1" applyBorder="1" applyAlignment="1">
      <alignment vertical="center"/>
    </xf>
    <xf numFmtId="173" fontId="3" fillId="34" borderId="25" xfId="0" applyNumberFormat="1" applyFont="1" applyFill="1" applyBorder="1" applyAlignment="1">
      <alignment vertical="center"/>
    </xf>
    <xf numFmtId="0" fontId="4" fillId="0" borderId="26" xfId="0" applyFont="1" applyBorder="1" applyAlignment="1">
      <alignment/>
    </xf>
    <xf numFmtId="0" fontId="6" fillId="0" borderId="27" xfId="0" applyFont="1" applyBorder="1" applyAlignment="1">
      <alignment horizontal="left"/>
    </xf>
    <xf numFmtId="0" fontId="6" fillId="0" borderId="28" xfId="0" applyFont="1" applyBorder="1" applyAlignment="1">
      <alignment horizontal="left"/>
    </xf>
    <xf numFmtId="0" fontId="4" fillId="0" borderId="29" xfId="0" applyFont="1" applyBorder="1" applyAlignment="1">
      <alignment/>
    </xf>
    <xf numFmtId="0" fontId="6" fillId="0" borderId="30" xfId="0" applyFont="1" applyBorder="1" applyAlignment="1">
      <alignment horizontal="left"/>
    </xf>
    <xf numFmtId="0" fontId="4" fillId="0" borderId="31" xfId="0" applyFont="1" applyBorder="1" applyAlignment="1">
      <alignment/>
    </xf>
    <xf numFmtId="0" fontId="6" fillId="0" borderId="11" xfId="0" applyFont="1" applyBorder="1" applyAlignment="1">
      <alignment horizontal="left"/>
    </xf>
    <xf numFmtId="0" fontId="6" fillId="0" borderId="32" xfId="0" applyFont="1" applyBorder="1" applyAlignment="1">
      <alignment horizontal="left"/>
    </xf>
    <xf numFmtId="0" fontId="4" fillId="0" borderId="14" xfId="0" applyFont="1" applyBorder="1" applyAlignment="1">
      <alignment horizontal="left" vertical="top"/>
    </xf>
    <xf numFmtId="0" fontId="6" fillId="0" borderId="12" xfId="0" applyFont="1" applyBorder="1" applyAlignment="1">
      <alignment horizontal="left"/>
    </xf>
    <xf numFmtId="0" fontId="6" fillId="0" borderId="27"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11" xfId="0" applyFont="1" applyBorder="1" applyAlignment="1">
      <alignment/>
    </xf>
    <xf numFmtId="0" fontId="4" fillId="0" borderId="32" xfId="0" applyFont="1" applyBorder="1" applyAlignment="1">
      <alignment/>
    </xf>
    <xf numFmtId="0" fontId="4" fillId="0" borderId="13" xfId="0" applyFont="1" applyBorder="1" applyAlignment="1">
      <alignment/>
    </xf>
    <xf numFmtId="0" fontId="12" fillId="0" borderId="12" xfId="0" applyFont="1" applyBorder="1" applyAlignment="1">
      <alignment/>
    </xf>
    <xf numFmtId="0" fontId="12" fillId="0" borderId="13" xfId="0" applyFont="1" applyBorder="1" applyAlignment="1">
      <alignment/>
    </xf>
    <xf numFmtId="0" fontId="4" fillId="0" borderId="0" xfId="0" applyFont="1" applyBorder="1" applyAlignment="1">
      <alignment horizontal="left" vertical="top"/>
    </xf>
    <xf numFmtId="172" fontId="6" fillId="0" borderId="0" xfId="0" applyNumberFormat="1" applyFont="1" applyBorder="1" applyAlignment="1">
      <alignment horizontal="right"/>
    </xf>
    <xf numFmtId="0" fontId="4" fillId="0" borderId="14" xfId="0" applyFont="1" applyBorder="1" applyAlignment="1">
      <alignment/>
    </xf>
    <xf numFmtId="0" fontId="6" fillId="0" borderId="12" xfId="0" applyFont="1" applyBorder="1" applyAlignment="1">
      <alignment/>
    </xf>
    <xf numFmtId="173" fontId="4" fillId="0" borderId="28" xfId="0" applyNumberFormat="1" applyFont="1" applyBorder="1" applyAlignment="1">
      <alignment/>
    </xf>
    <xf numFmtId="173" fontId="4" fillId="0" borderId="30" xfId="0" applyNumberFormat="1" applyFont="1" applyBorder="1" applyAlignment="1">
      <alignment/>
    </xf>
    <xf numFmtId="173" fontId="4" fillId="0" borderId="32" xfId="0" applyNumberFormat="1" applyFont="1" applyBorder="1" applyAlignment="1">
      <alignment/>
    </xf>
    <xf numFmtId="4" fontId="15" fillId="0" borderId="0" xfId="48" applyNumberFormat="1" applyFont="1" applyFill="1" applyBorder="1" applyAlignment="1">
      <alignment/>
      <protection/>
    </xf>
    <xf numFmtId="4" fontId="15" fillId="0" borderId="0" xfId="48" applyNumberFormat="1" applyFont="1" applyFill="1" applyBorder="1" applyAlignment="1">
      <alignment horizontal="right"/>
      <protection/>
    </xf>
    <xf numFmtId="0" fontId="14" fillId="35" borderId="14" xfId="48" applyFont="1" applyFill="1" applyBorder="1">
      <alignment/>
      <protection/>
    </xf>
    <xf numFmtId="4" fontId="15" fillId="35" borderId="12" xfId="48" applyNumberFormat="1" applyFont="1" applyFill="1" applyBorder="1" applyAlignment="1">
      <alignment/>
      <protection/>
    </xf>
    <xf numFmtId="4" fontId="15" fillId="35" borderId="12" xfId="48" applyNumberFormat="1" applyFont="1" applyFill="1" applyBorder="1" applyAlignment="1">
      <alignment horizontal="right"/>
      <protection/>
    </xf>
    <xf numFmtId="4" fontId="15" fillId="35" borderId="12" xfId="48" applyNumberFormat="1" applyFont="1" applyFill="1" applyBorder="1">
      <alignment/>
      <protection/>
    </xf>
    <xf numFmtId="4" fontId="15" fillId="35" borderId="13" xfId="48" applyNumberFormat="1" applyFont="1" applyFill="1" applyBorder="1">
      <alignment/>
      <protection/>
    </xf>
    <xf numFmtId="0" fontId="15" fillId="0" borderId="0" xfId="48" applyFont="1" applyFill="1" applyBorder="1">
      <alignment/>
      <protection/>
    </xf>
    <xf numFmtId="4" fontId="15" fillId="0" borderId="0" xfId="48" applyNumberFormat="1" applyFont="1" applyFill="1" applyBorder="1">
      <alignment/>
      <protection/>
    </xf>
    <xf numFmtId="0" fontId="14" fillId="35" borderId="26" xfId="48" applyFont="1" applyFill="1" applyBorder="1">
      <alignment/>
      <protection/>
    </xf>
    <xf numFmtId="4" fontId="15" fillId="35" borderId="27" xfId="48" applyNumberFormat="1" applyFont="1" applyFill="1" applyBorder="1" applyAlignment="1">
      <alignment/>
      <protection/>
    </xf>
    <xf numFmtId="4" fontId="15" fillId="35" borderId="27" xfId="48" applyNumberFormat="1" applyFont="1" applyFill="1" applyBorder="1" applyAlignment="1">
      <alignment horizontal="right"/>
      <protection/>
    </xf>
    <xf numFmtId="4" fontId="15" fillId="35" borderId="27" xfId="48" applyNumberFormat="1" applyFont="1" applyFill="1" applyBorder="1">
      <alignment/>
      <protection/>
    </xf>
    <xf numFmtId="4" fontId="15" fillId="35" borderId="28" xfId="48" applyNumberFormat="1" applyFont="1" applyFill="1" applyBorder="1">
      <alignment/>
      <protection/>
    </xf>
    <xf numFmtId="49" fontId="6" fillId="36" borderId="33" xfId="0" applyNumberFormat="1" applyFont="1" applyFill="1" applyBorder="1" applyAlignment="1">
      <alignment horizontal="left" vertical="top"/>
    </xf>
    <xf numFmtId="0" fontId="6" fillId="36" borderId="33" xfId="0" applyFont="1" applyFill="1" applyBorder="1" applyAlignment="1">
      <alignment horizontal="right"/>
    </xf>
    <xf numFmtId="4" fontId="6" fillId="36" borderId="33" xfId="0" applyNumberFormat="1" applyFont="1" applyFill="1" applyBorder="1" applyAlignment="1">
      <alignment horizontal="right"/>
    </xf>
    <xf numFmtId="173" fontId="6" fillId="36" borderId="33" xfId="0" applyNumberFormat="1" applyFont="1" applyFill="1" applyBorder="1" applyAlignment="1">
      <alignment horizontal="right"/>
    </xf>
    <xf numFmtId="49" fontId="6" fillId="36" borderId="33" xfId="0" applyNumberFormat="1" applyFont="1" applyFill="1" applyBorder="1" applyAlignment="1">
      <alignment vertical="top"/>
    </xf>
    <xf numFmtId="49" fontId="11" fillId="0" borderId="0" xfId="0" applyNumberFormat="1" applyFont="1" applyAlignment="1">
      <alignment horizontal="center" vertical="top"/>
    </xf>
    <xf numFmtId="0" fontId="11" fillId="0" borderId="0" xfId="0" applyFont="1" applyAlignment="1">
      <alignment horizontal="right"/>
    </xf>
    <xf numFmtId="4" fontId="11" fillId="0" borderId="0" xfId="0" applyNumberFormat="1" applyFont="1" applyAlignment="1">
      <alignment horizontal="right"/>
    </xf>
    <xf numFmtId="173" fontId="11" fillId="0" borderId="0" xfId="0" applyNumberFormat="1" applyFont="1" applyAlignment="1">
      <alignment horizontal="right"/>
    </xf>
    <xf numFmtId="49" fontId="11" fillId="0" borderId="0" xfId="0" applyNumberFormat="1" applyFont="1" applyAlignment="1">
      <alignment vertical="top"/>
    </xf>
    <xf numFmtId="0" fontId="11" fillId="0" borderId="0" xfId="0" applyFont="1" applyAlignment="1">
      <alignment vertical="top"/>
    </xf>
    <xf numFmtId="9" fontId="11" fillId="0" borderId="0" xfId="0" applyNumberFormat="1" applyFont="1" applyAlignment="1">
      <alignment horizontal="right"/>
    </xf>
    <xf numFmtId="49" fontId="11" fillId="0" borderId="0" xfId="0" applyNumberFormat="1" applyFont="1" applyAlignment="1">
      <alignment horizontal="right" vertical="top"/>
    </xf>
    <xf numFmtId="0" fontId="8" fillId="0" borderId="0" xfId="0" applyNumberFormat="1" applyFont="1" applyBorder="1" applyAlignment="1">
      <alignment horizontal="justify" vertical="top" wrapText="1"/>
    </xf>
    <xf numFmtId="0" fontId="5" fillId="0" borderId="0" xfId="0" applyFont="1" applyAlignment="1">
      <alignment/>
    </xf>
    <xf numFmtId="49" fontId="5" fillId="0" borderId="0" xfId="0" applyNumberFormat="1" applyFont="1" applyBorder="1" applyAlignment="1">
      <alignment vertical="top"/>
    </xf>
    <xf numFmtId="0" fontId="5" fillId="0" borderId="0" xfId="0" applyFont="1" applyBorder="1" applyAlignment="1">
      <alignment horizontal="right"/>
    </xf>
    <xf numFmtId="4" fontId="5" fillId="0" borderId="0" xfId="0" applyNumberFormat="1" applyFont="1" applyBorder="1" applyAlignment="1">
      <alignment horizontal="right"/>
    </xf>
    <xf numFmtId="173" fontId="5" fillId="0" borderId="0" xfId="0" applyNumberFormat="1" applyFont="1" applyBorder="1" applyAlignment="1">
      <alignment horizontal="right"/>
    </xf>
    <xf numFmtId="49" fontId="11" fillId="0" borderId="0" xfId="0" applyNumberFormat="1" applyFont="1" applyAlignment="1">
      <alignment horizontal="center"/>
    </xf>
    <xf numFmtId="0" fontId="11" fillId="0" borderId="0" xfId="0" applyFont="1" applyAlignment="1">
      <alignment/>
    </xf>
    <xf numFmtId="0" fontId="8" fillId="0" borderId="0" xfId="0" applyNumberFormat="1" applyFont="1" applyBorder="1" applyAlignment="1">
      <alignment horizontal="justify" wrapText="1"/>
    </xf>
    <xf numFmtId="4" fontId="11" fillId="0" borderId="0" xfId="0" applyNumberFormat="1" applyFont="1" applyFill="1" applyAlignment="1">
      <alignment horizontal="right"/>
    </xf>
    <xf numFmtId="0" fontId="5" fillId="0" borderId="0" xfId="0" applyFont="1" applyFill="1" applyBorder="1" applyAlignment="1">
      <alignment vertical="top"/>
    </xf>
    <xf numFmtId="0" fontId="5" fillId="0" borderId="0" xfId="0" applyFont="1" applyFill="1" applyBorder="1" applyAlignment="1">
      <alignment horizontal="center"/>
    </xf>
    <xf numFmtId="0" fontId="5" fillId="0" borderId="0" xfId="0" applyFont="1" applyFill="1" applyAlignment="1">
      <alignment/>
    </xf>
    <xf numFmtId="173" fontId="11" fillId="0" borderId="0" xfId="0" applyNumberFormat="1" applyFont="1" applyFill="1" applyAlignment="1">
      <alignment horizontal="right"/>
    </xf>
    <xf numFmtId="49" fontId="11" fillId="0" borderId="0" xfId="0" applyNumberFormat="1" applyFont="1" applyAlignment="1">
      <alignment horizontal="left" vertical="top"/>
    </xf>
    <xf numFmtId="49" fontId="16" fillId="0" borderId="0" xfId="0" applyNumberFormat="1" applyFont="1" applyAlignment="1">
      <alignment horizontal="right" vertical="top"/>
    </xf>
    <xf numFmtId="0" fontId="82" fillId="0" borderId="0" xfId="0" applyFont="1" applyAlignment="1">
      <alignment/>
    </xf>
    <xf numFmtId="0" fontId="83" fillId="0" borderId="0" xfId="0" applyFont="1" applyAlignment="1">
      <alignment/>
    </xf>
    <xf numFmtId="0" fontId="8" fillId="0" borderId="0" xfId="0" applyNumberFormat="1" applyFont="1" applyAlignment="1">
      <alignment horizontal="justify" vertical="top" wrapText="1"/>
    </xf>
    <xf numFmtId="0" fontId="10" fillId="0" borderId="0" xfId="0" applyFont="1" applyBorder="1" applyAlignment="1">
      <alignment horizontal="center" vertical="center"/>
    </xf>
    <xf numFmtId="0" fontId="6" fillId="0" borderId="0" xfId="0" applyFont="1" applyBorder="1" applyAlignment="1">
      <alignment horizontal="left" vertical="top"/>
    </xf>
    <xf numFmtId="0" fontId="21" fillId="0" borderId="0" xfId="0" applyFont="1" applyBorder="1" applyAlignment="1">
      <alignment vertical="top"/>
    </xf>
    <xf numFmtId="0" fontId="11" fillId="0" borderId="0" xfId="0" applyNumberFormat="1" applyFont="1" applyAlignment="1">
      <alignment horizontal="justify" vertical="top" wrapText="1"/>
    </xf>
    <xf numFmtId="0" fontId="8" fillId="0" borderId="0" xfId="0" applyNumberFormat="1" applyFont="1" applyFill="1" applyBorder="1" applyAlignment="1">
      <alignment horizontal="justify" vertical="top" wrapText="1"/>
    </xf>
    <xf numFmtId="0" fontId="21" fillId="0" borderId="31" xfId="0" applyFont="1" applyBorder="1" applyAlignment="1">
      <alignment vertical="top"/>
    </xf>
    <xf numFmtId="0" fontId="12" fillId="0" borderId="26" xfId="0" applyFont="1" applyBorder="1" applyAlignment="1">
      <alignment/>
    </xf>
    <xf numFmtId="0" fontId="6" fillId="0" borderId="0" xfId="0" applyNumberFormat="1" applyFont="1" applyAlignment="1">
      <alignment/>
    </xf>
    <xf numFmtId="0" fontId="6" fillId="0" borderId="27" xfId="0" applyNumberFormat="1" applyFont="1" applyBorder="1" applyAlignment="1">
      <alignment/>
    </xf>
    <xf numFmtId="0" fontId="4" fillId="0" borderId="11" xfId="0" applyNumberFormat="1" applyFont="1" applyBorder="1" applyAlignment="1">
      <alignment/>
    </xf>
    <xf numFmtId="0" fontId="6" fillId="33" borderId="10" xfId="0" applyNumberFormat="1" applyFont="1" applyFill="1" applyBorder="1" applyAlignment="1">
      <alignment/>
    </xf>
    <xf numFmtId="0" fontId="11" fillId="0" borderId="0" xfId="0" applyNumberFormat="1" applyFont="1" applyAlignment="1">
      <alignment/>
    </xf>
    <xf numFmtId="0" fontId="18" fillId="0" borderId="0" xfId="0" applyNumberFormat="1" applyFont="1" applyAlignment="1">
      <alignment/>
    </xf>
    <xf numFmtId="0" fontId="15" fillId="35" borderId="12" xfId="48" applyNumberFormat="1" applyFont="1" applyFill="1" applyBorder="1">
      <alignment/>
      <protection/>
    </xf>
    <xf numFmtId="0" fontId="15" fillId="0" borderId="0" xfId="48" applyNumberFormat="1" applyFont="1" applyFill="1" applyBorder="1">
      <alignment/>
      <protection/>
    </xf>
    <xf numFmtId="0" fontId="18" fillId="33" borderId="10" xfId="0" applyNumberFormat="1" applyFont="1" applyFill="1" applyBorder="1" applyAlignment="1">
      <alignment/>
    </xf>
    <xf numFmtId="0" fontId="2" fillId="0" borderId="0" xfId="0" applyNumberFormat="1" applyFont="1" applyAlignment="1">
      <alignment/>
    </xf>
    <xf numFmtId="0" fontId="8" fillId="0" borderId="0" xfId="0" applyNumberFormat="1" applyFont="1" applyAlignment="1">
      <alignment/>
    </xf>
    <xf numFmtId="0" fontId="18" fillId="36" borderId="33" xfId="0" applyNumberFormat="1" applyFont="1" applyFill="1" applyBorder="1" applyAlignment="1">
      <alignment horizontal="left" vertical="top" wrapText="1"/>
    </xf>
    <xf numFmtId="0" fontId="17" fillId="0" borderId="0" xfId="0" applyNumberFormat="1" applyFont="1" applyBorder="1" applyAlignment="1">
      <alignment horizontal="left" vertical="top" wrapText="1"/>
    </xf>
    <xf numFmtId="0" fontId="6" fillId="36" borderId="33" xfId="0" applyNumberFormat="1" applyFont="1" applyFill="1" applyBorder="1" applyAlignment="1">
      <alignment horizontal="left" vertical="top" wrapText="1"/>
    </xf>
    <xf numFmtId="0" fontId="15" fillId="35" borderId="27" xfId="48" applyNumberFormat="1" applyFont="1" applyFill="1" applyBorder="1">
      <alignment/>
      <protection/>
    </xf>
    <xf numFmtId="0" fontId="3" fillId="33" borderId="10" xfId="0" applyNumberFormat="1" applyFont="1" applyFill="1" applyBorder="1" applyAlignment="1">
      <alignment/>
    </xf>
    <xf numFmtId="0" fontId="17" fillId="0" borderId="0" xfId="0" applyNumberFormat="1" applyFont="1" applyFill="1" applyBorder="1" applyAlignment="1">
      <alignment/>
    </xf>
    <xf numFmtId="0" fontId="8" fillId="0" borderId="0" xfId="0" applyNumberFormat="1" applyFont="1" applyBorder="1" applyAlignment="1">
      <alignment horizontal="justify" vertical="top" wrapText="1"/>
    </xf>
    <xf numFmtId="0" fontId="8" fillId="0" borderId="0" xfId="0" applyNumberFormat="1" applyFont="1" applyFill="1" applyBorder="1" applyAlignment="1">
      <alignment horizontal="justify" wrapText="1"/>
    </xf>
    <xf numFmtId="0" fontId="2" fillId="0" borderId="0" xfId="0" applyNumberFormat="1" applyFont="1" applyBorder="1" applyAlignment="1">
      <alignment horizontal="justify" vertical="top" wrapText="1"/>
    </xf>
    <xf numFmtId="0" fontId="25" fillId="0" borderId="0" xfId="0" applyNumberFormat="1" applyFont="1" applyFill="1" applyAlignment="1">
      <alignment vertical="top"/>
    </xf>
    <xf numFmtId="0" fontId="26" fillId="0" borderId="0" xfId="0" applyNumberFormat="1" applyFont="1" applyFill="1" applyAlignment="1">
      <alignment vertical="top"/>
    </xf>
    <xf numFmtId="0" fontId="27" fillId="0" borderId="0" xfId="0" applyNumberFormat="1" applyFont="1" applyFill="1" applyAlignment="1">
      <alignment vertical="top"/>
    </xf>
    <xf numFmtId="0" fontId="18" fillId="0" borderId="0" xfId="0" applyNumberFormat="1" applyFont="1" applyFill="1" applyAlignment="1">
      <alignment vertical="top"/>
    </xf>
    <xf numFmtId="0" fontId="2" fillId="0" borderId="0" xfId="0" applyNumberFormat="1" applyFont="1" applyFill="1" applyAlignment="1">
      <alignment vertical="top"/>
    </xf>
    <xf numFmtId="0" fontId="8" fillId="0" borderId="0" xfId="0" applyNumberFormat="1" applyFont="1" applyFill="1" applyBorder="1" applyAlignment="1">
      <alignment vertical="top"/>
    </xf>
    <xf numFmtId="0" fontId="29"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wrapText="1"/>
    </xf>
    <xf numFmtId="0" fontId="8" fillId="0" borderId="0" xfId="0" applyNumberFormat="1" applyFont="1" applyFill="1" applyBorder="1" applyAlignment="1">
      <alignment vertical="top" wrapText="1"/>
    </xf>
    <xf numFmtId="0" fontId="8" fillId="0" borderId="0" xfId="0" applyNumberFormat="1" applyFont="1" applyFill="1" applyAlignment="1" quotePrefix="1">
      <alignment vertical="top"/>
    </xf>
    <xf numFmtId="0" fontId="8" fillId="0" borderId="0" xfId="0" applyNumberFormat="1" applyFont="1" applyFill="1" applyAlignment="1">
      <alignment vertical="top"/>
    </xf>
    <xf numFmtId="0" fontId="4" fillId="0" borderId="0" xfId="0" applyNumberFormat="1" applyFont="1" applyAlignment="1">
      <alignment vertical="top"/>
    </xf>
    <xf numFmtId="0" fontId="24"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wrapText="1"/>
    </xf>
    <xf numFmtId="0" fontId="0" fillId="0" borderId="0" xfId="0" applyFill="1" applyBorder="1" applyAlignment="1">
      <alignment/>
    </xf>
    <xf numFmtId="0" fontId="31" fillId="0" borderId="0" xfId="0" applyFont="1" applyFill="1" applyBorder="1" applyAlignment="1">
      <alignment horizontal="left" vertical="top" wrapText="1"/>
    </xf>
    <xf numFmtId="0" fontId="32" fillId="0" borderId="0" xfId="0" applyFont="1" applyFill="1" applyBorder="1" applyAlignment="1">
      <alignment/>
    </xf>
    <xf numFmtId="0" fontId="21" fillId="0" borderId="0" xfId="0" applyFont="1" applyFill="1" applyBorder="1" applyAlignment="1">
      <alignment/>
    </xf>
    <xf numFmtId="0" fontId="24" fillId="0" borderId="26" xfId="48" applyFont="1" applyFill="1" applyBorder="1">
      <alignment/>
      <protection/>
    </xf>
    <xf numFmtId="0" fontId="24" fillId="0" borderId="27" xfId="48" applyNumberFormat="1" applyFont="1" applyFill="1" applyBorder="1">
      <alignment/>
      <protection/>
    </xf>
    <xf numFmtId="4" fontId="24" fillId="0" borderId="27" xfId="48" applyNumberFormat="1" applyFont="1" applyFill="1" applyBorder="1" applyAlignment="1">
      <alignment/>
      <protection/>
    </xf>
    <xf numFmtId="4" fontId="24" fillId="0" borderId="27" xfId="48" applyNumberFormat="1" applyFont="1" applyFill="1" applyBorder="1" applyAlignment="1">
      <alignment horizontal="right"/>
      <protection/>
    </xf>
    <xf numFmtId="4" fontId="24" fillId="0" borderId="27" xfId="48" applyNumberFormat="1" applyFont="1" applyFill="1" applyBorder="1">
      <alignment/>
      <protection/>
    </xf>
    <xf numFmtId="4" fontId="24" fillId="0" borderId="28" xfId="48" applyNumberFormat="1" applyFont="1" applyFill="1" applyBorder="1">
      <alignment/>
      <protection/>
    </xf>
    <xf numFmtId="0" fontId="24" fillId="0" borderId="29" xfId="48" applyFont="1" applyFill="1" applyBorder="1">
      <alignment/>
      <protection/>
    </xf>
    <xf numFmtId="0" fontId="24" fillId="0" borderId="0" xfId="48" applyNumberFormat="1" applyFont="1" applyFill="1" applyBorder="1">
      <alignment/>
      <protection/>
    </xf>
    <xf numFmtId="4" fontId="24" fillId="0" borderId="0" xfId="48" applyNumberFormat="1" applyFont="1" applyFill="1" applyBorder="1" applyAlignment="1">
      <alignment/>
      <protection/>
    </xf>
    <xf numFmtId="4" fontId="24" fillId="0" borderId="0" xfId="48" applyNumberFormat="1" applyFont="1" applyFill="1" applyBorder="1" applyAlignment="1">
      <alignment horizontal="right"/>
      <protection/>
    </xf>
    <xf numFmtId="4" fontId="24" fillId="0" borderId="0" xfId="48" applyNumberFormat="1" applyFont="1" applyFill="1" applyBorder="1">
      <alignment/>
      <protection/>
    </xf>
    <xf numFmtId="4" fontId="24" fillId="0" borderId="30" xfId="48" applyNumberFormat="1" applyFont="1" applyFill="1" applyBorder="1">
      <alignment/>
      <protection/>
    </xf>
    <xf numFmtId="0" fontId="24" fillId="0" borderId="31" xfId="48" applyFont="1" applyFill="1" applyBorder="1">
      <alignment/>
      <protection/>
    </xf>
    <xf numFmtId="0" fontId="33" fillId="0" borderId="11" xfId="48" applyNumberFormat="1" applyFont="1" applyFill="1" applyBorder="1">
      <alignment/>
      <protection/>
    </xf>
    <xf numFmtId="4" fontId="33" fillId="0" borderId="11" xfId="48" applyNumberFormat="1" applyFont="1" applyFill="1" applyBorder="1" applyAlignment="1">
      <alignment/>
      <protection/>
    </xf>
    <xf numFmtId="4" fontId="33" fillId="0" borderId="11" xfId="48" applyNumberFormat="1" applyFont="1" applyFill="1" applyBorder="1" applyAlignment="1">
      <alignment horizontal="right"/>
      <protection/>
    </xf>
    <xf numFmtId="4" fontId="33" fillId="0" borderId="11" xfId="48" applyNumberFormat="1" applyFont="1" applyFill="1" applyBorder="1">
      <alignment/>
      <protection/>
    </xf>
    <xf numFmtId="4" fontId="33" fillId="0" borderId="32" xfId="48" applyNumberFormat="1" applyFont="1" applyFill="1" applyBorder="1">
      <alignment/>
      <protection/>
    </xf>
    <xf numFmtId="0" fontId="36" fillId="0" borderId="0" xfId="0" applyFont="1" applyAlignment="1">
      <alignment/>
    </xf>
    <xf numFmtId="0" fontId="37" fillId="0" borderId="0" xfId="0" applyFont="1" applyAlignment="1">
      <alignment vertical="top" wrapText="1"/>
    </xf>
    <xf numFmtId="0" fontId="37" fillId="0" borderId="0" xfId="0" applyFont="1" applyAlignment="1">
      <alignment vertical="center" wrapText="1"/>
    </xf>
    <xf numFmtId="0" fontId="3" fillId="0" borderId="0" xfId="0" applyNumberFormat="1" applyFont="1" applyFill="1" applyBorder="1" applyAlignment="1">
      <alignment/>
    </xf>
    <xf numFmtId="0" fontId="4" fillId="0" borderId="0" xfId="0" applyNumberFormat="1" applyFont="1" applyAlignment="1">
      <alignment horizontal="justify" vertical="top" wrapText="1"/>
    </xf>
    <xf numFmtId="0" fontId="8" fillId="0" borderId="0" xfId="50" applyNumberFormat="1" applyFont="1" applyFill="1" applyAlignment="1" applyProtection="1">
      <alignment horizontal="justify" vertical="top" wrapText="1"/>
      <protection locked="0"/>
    </xf>
    <xf numFmtId="0" fontId="31" fillId="0" borderId="0" xfId="0" applyNumberFormat="1" applyFont="1" applyFill="1" applyBorder="1" applyAlignment="1">
      <alignment horizontal="left" vertical="top" wrapText="1"/>
    </xf>
    <xf numFmtId="49" fontId="8" fillId="0" borderId="0" xfId="0" applyNumberFormat="1" applyFont="1" applyBorder="1" applyAlignment="1">
      <alignment horizontal="justify" vertical="top" wrapText="1"/>
    </xf>
    <xf numFmtId="49" fontId="11" fillId="0" borderId="0" xfId="0" applyNumberFormat="1" applyFont="1" applyAlignment="1">
      <alignment horizontal="right"/>
    </xf>
    <xf numFmtId="0" fontId="82" fillId="0" borderId="0" xfId="0" applyFont="1" applyAlignment="1">
      <alignment/>
    </xf>
    <xf numFmtId="0" fontId="83" fillId="0" borderId="0" xfId="0" applyFont="1" applyAlignment="1">
      <alignment/>
    </xf>
    <xf numFmtId="0" fontId="24" fillId="0" borderId="0" xfId="49" applyFont="1" applyFill="1">
      <alignment/>
      <protection/>
    </xf>
    <xf numFmtId="0" fontId="11" fillId="0" borderId="0" xfId="0" applyFont="1" applyAlignment="1">
      <alignment horizontal="right" vertical="top"/>
    </xf>
    <xf numFmtId="4" fontId="11" fillId="0" borderId="0" xfId="0" applyNumberFormat="1" applyFont="1" applyAlignment="1">
      <alignment horizontal="right" vertical="top"/>
    </xf>
    <xf numFmtId="173" fontId="11" fillId="0" borderId="0" xfId="0" applyNumberFormat="1" applyFont="1" applyAlignment="1">
      <alignment horizontal="right" vertical="top"/>
    </xf>
    <xf numFmtId="0" fontId="8" fillId="0" borderId="0" xfId="0" applyNumberFormat="1" applyFont="1" applyBorder="1" applyAlignment="1">
      <alignment horizontal="justify" vertical="center" wrapText="1"/>
    </xf>
    <xf numFmtId="0" fontId="24" fillId="0" borderId="0" xfId="0" applyNumberFormat="1" applyFont="1" applyBorder="1" applyAlignment="1">
      <alignment horizontal="justify" vertical="top" wrapText="1"/>
    </xf>
    <xf numFmtId="0" fontId="24" fillId="0" borderId="0" xfId="48" applyFont="1" applyFill="1" applyBorder="1">
      <alignment/>
      <protection/>
    </xf>
    <xf numFmtId="0" fontId="33" fillId="0" borderId="0" xfId="48" applyNumberFormat="1" applyFont="1" applyFill="1" applyBorder="1">
      <alignment/>
      <protection/>
    </xf>
    <xf numFmtId="4" fontId="33" fillId="0" borderId="0" xfId="48" applyNumberFormat="1" applyFont="1" applyFill="1" applyBorder="1" applyAlignment="1">
      <alignment/>
      <protection/>
    </xf>
    <xf numFmtId="4" fontId="33" fillId="0" borderId="0" xfId="48" applyNumberFormat="1" applyFont="1" applyFill="1" applyBorder="1" applyAlignment="1">
      <alignment horizontal="right"/>
      <protection/>
    </xf>
    <xf numFmtId="4" fontId="33" fillId="0" borderId="0" xfId="48" applyNumberFormat="1" applyFont="1" applyFill="1" applyBorder="1">
      <alignment/>
      <protection/>
    </xf>
    <xf numFmtId="0" fontId="11" fillId="0" borderId="0" xfId="0" applyFont="1" applyFill="1" applyAlignment="1">
      <alignment horizontal="right"/>
    </xf>
    <xf numFmtId="0" fontId="3" fillId="0" borderId="0" xfId="0" applyFont="1" applyFill="1" applyBorder="1" applyAlignment="1">
      <alignment horizontal="left" vertical="top"/>
    </xf>
    <xf numFmtId="4" fontId="11" fillId="0" borderId="0" xfId="0" applyNumberFormat="1" applyFont="1" applyFill="1" applyAlignment="1">
      <alignment horizontal="right" vertical="top"/>
    </xf>
    <xf numFmtId="173" fontId="11" fillId="0" borderId="0" xfId="0" applyNumberFormat="1" applyFont="1" applyAlignment="1">
      <alignment vertical="top"/>
    </xf>
    <xf numFmtId="174" fontId="11" fillId="0" borderId="0" xfId="0" applyNumberFormat="1" applyFont="1" applyAlignment="1">
      <alignment horizontal="right" vertical="top"/>
    </xf>
    <xf numFmtId="4" fontId="11" fillId="0" borderId="0" xfId="0" applyNumberFormat="1" applyFont="1" applyAlignment="1">
      <alignment vertical="top"/>
    </xf>
    <xf numFmtId="173" fontId="11" fillId="0" borderId="0" xfId="0" applyNumberFormat="1" applyFont="1" applyFill="1" applyAlignment="1">
      <alignment horizontal="right" vertical="top"/>
    </xf>
    <xf numFmtId="44" fontId="11" fillId="0" borderId="0" xfId="0" applyNumberFormat="1" applyFont="1" applyAlignment="1">
      <alignment horizontal="right" vertical="top"/>
    </xf>
    <xf numFmtId="4" fontId="11" fillId="0" borderId="0" xfId="0" applyNumberFormat="1" applyFont="1" applyAlignment="1">
      <alignment/>
    </xf>
    <xf numFmtId="0" fontId="11" fillId="0" borderId="0" xfId="0" applyFont="1" applyAlignment="1">
      <alignment horizontal="right" vertical="top"/>
    </xf>
    <xf numFmtId="4" fontId="11" fillId="0" borderId="0" xfId="0" applyNumberFormat="1" applyFont="1" applyAlignment="1">
      <alignment horizontal="right" vertical="top"/>
    </xf>
    <xf numFmtId="173" fontId="11" fillId="0" borderId="0" xfId="0" applyNumberFormat="1" applyFont="1" applyAlignment="1">
      <alignment horizontal="right" vertical="top"/>
    </xf>
    <xf numFmtId="0" fontId="8" fillId="0" borderId="0" xfId="0" applyNumberFormat="1" applyFont="1" applyAlignment="1">
      <alignment horizontal="justify" vertical="top" wrapText="1"/>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wrapText="1"/>
    </xf>
    <xf numFmtId="0" fontId="4" fillId="0" borderId="43" xfId="0" applyFont="1" applyBorder="1" applyAlignment="1">
      <alignment/>
    </xf>
    <xf numFmtId="0" fontId="4" fillId="0" borderId="44" xfId="0" applyFont="1" applyBorder="1" applyAlignment="1">
      <alignment/>
    </xf>
    <xf numFmtId="0" fontId="6" fillId="0" borderId="12" xfId="0" applyFont="1" applyBorder="1" applyAlignment="1">
      <alignment vertical="top"/>
    </xf>
    <xf numFmtId="0" fontId="8" fillId="0" borderId="0" xfId="0" applyNumberFormat="1" applyFont="1" applyBorder="1" applyAlignment="1">
      <alignment horizontal="left" vertical="center" wrapText="1"/>
    </xf>
    <xf numFmtId="0" fontId="39" fillId="0" borderId="0" xfId="0" applyFont="1" applyAlignment="1">
      <alignment/>
    </xf>
    <xf numFmtId="49" fontId="6" fillId="0" borderId="12" xfId="0" applyNumberFormat="1" applyFont="1" applyBorder="1" applyAlignment="1">
      <alignment horizontal="left"/>
    </xf>
    <xf numFmtId="0" fontId="42" fillId="0" borderId="0" xfId="0" applyFont="1" applyAlignment="1">
      <alignment horizontal="right" vertical="top"/>
    </xf>
    <xf numFmtId="4" fontId="84" fillId="0" borderId="0" xfId="42" applyNumberFormat="1" applyFont="1" applyAlignment="1">
      <alignment vertical="top"/>
      <protection/>
    </xf>
    <xf numFmtId="0" fontId="8" fillId="0" borderId="0" xfId="0" applyNumberFormat="1" applyFont="1" applyFill="1" applyBorder="1" applyAlignment="1">
      <alignment horizontal="justify" vertical="top" wrapText="1"/>
    </xf>
    <xf numFmtId="4" fontId="84" fillId="0" borderId="0" xfId="42" applyNumberFormat="1" applyFont="1">
      <alignment/>
      <protection/>
    </xf>
    <xf numFmtId="4" fontId="84" fillId="0" borderId="0" xfId="42" applyNumberFormat="1" applyFont="1" applyAlignment="1">
      <alignment vertical="top" wrapText="1"/>
      <protection/>
    </xf>
    <xf numFmtId="4" fontId="84" fillId="0" borderId="0" xfId="42" applyNumberFormat="1" applyFont="1">
      <alignment/>
      <protection/>
    </xf>
    <xf numFmtId="49" fontId="6" fillId="37" borderId="33" xfId="0" applyNumberFormat="1" applyFont="1" applyFill="1" applyBorder="1" applyAlignment="1">
      <alignment vertical="top"/>
    </xf>
    <xf numFmtId="0" fontId="6" fillId="37" borderId="33" xfId="0" applyNumberFormat="1" applyFont="1" applyFill="1" applyBorder="1" applyAlignment="1">
      <alignment horizontal="left" vertical="top" wrapText="1"/>
    </xf>
    <xf numFmtId="0" fontId="6" fillId="37" borderId="33" xfId="0" applyFont="1" applyFill="1" applyBorder="1" applyAlignment="1">
      <alignment horizontal="right"/>
    </xf>
    <xf numFmtId="4" fontId="6" fillId="37" borderId="33" xfId="0" applyNumberFormat="1" applyFont="1" applyFill="1" applyBorder="1" applyAlignment="1">
      <alignment horizontal="right"/>
    </xf>
    <xf numFmtId="173" fontId="6" fillId="37" borderId="33" xfId="0" applyNumberFormat="1" applyFont="1" applyFill="1" applyBorder="1" applyAlignment="1">
      <alignment horizontal="right"/>
    </xf>
    <xf numFmtId="4" fontId="84" fillId="0" borderId="0" xfId="42" applyNumberFormat="1" applyFont="1" applyAlignment="1">
      <alignment/>
      <protection/>
    </xf>
    <xf numFmtId="49" fontId="11" fillId="38" borderId="0" xfId="0" applyNumberFormat="1" applyFont="1" applyFill="1" applyAlignment="1">
      <alignment vertical="top"/>
    </xf>
    <xf numFmtId="0" fontId="8" fillId="38" borderId="0" xfId="0" applyNumberFormat="1" applyFont="1" applyFill="1" applyBorder="1" applyAlignment="1">
      <alignment horizontal="justify" vertical="top" wrapText="1"/>
    </xf>
    <xf numFmtId="0" fontId="11" fillId="38" borderId="0" xfId="0" applyFont="1" applyFill="1" applyAlignment="1">
      <alignment horizontal="right" vertical="top"/>
    </xf>
    <xf numFmtId="4" fontId="11" fillId="38" borderId="0" xfId="0" applyNumberFormat="1" applyFont="1" applyFill="1" applyAlignment="1">
      <alignment horizontal="right" vertical="top"/>
    </xf>
    <xf numFmtId="0" fontId="11" fillId="38" borderId="0" xfId="0" applyFont="1" applyFill="1" applyAlignment="1">
      <alignment/>
    </xf>
    <xf numFmtId="173" fontId="11" fillId="38" borderId="0" xfId="0" applyNumberFormat="1" applyFont="1" applyFill="1" applyAlignment="1">
      <alignment horizontal="right" vertical="top"/>
    </xf>
    <xf numFmtId="49" fontId="11" fillId="0" borderId="0" xfId="0" applyNumberFormat="1" applyFont="1" applyFill="1" applyAlignment="1">
      <alignment vertical="top"/>
    </xf>
    <xf numFmtId="0" fontId="11" fillId="0" borderId="0" xfId="0" applyFont="1" applyFill="1" applyAlignment="1">
      <alignment horizontal="right" vertical="top"/>
    </xf>
    <xf numFmtId="0" fontId="11" fillId="0" borderId="0" xfId="0" applyFont="1" applyFill="1" applyAlignment="1">
      <alignment vertical="top"/>
    </xf>
    <xf numFmtId="0" fontId="11" fillId="0" borderId="0" xfId="0" applyFont="1" applyFill="1" applyAlignment="1">
      <alignment/>
    </xf>
    <xf numFmtId="0" fontId="6" fillId="0" borderId="0" xfId="0" applyFont="1" applyBorder="1" applyAlignment="1">
      <alignment horizontal="left" vertical="top"/>
    </xf>
    <xf numFmtId="0" fontId="6" fillId="0" borderId="12" xfId="0" applyFont="1" applyBorder="1" applyAlignment="1">
      <alignment horizontal="left"/>
    </xf>
    <xf numFmtId="0" fontId="6" fillId="0" borderId="13" xfId="0" applyFont="1" applyBorder="1" applyAlignment="1">
      <alignment horizontal="left"/>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0" xfId="0" applyFont="1" applyBorder="1" applyAlignment="1">
      <alignment horizontal="left" vertical="top"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xf>
    <xf numFmtId="0" fontId="28" fillId="0" borderId="0" xfId="0" applyNumberFormat="1" applyFont="1" applyFill="1" applyBorder="1" applyAlignment="1">
      <alignment horizontal="left" vertical="top" wrapText="1"/>
    </xf>
    <xf numFmtId="0" fontId="29" fillId="0" borderId="0"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0" xfId="0" applyNumberFormat="1" applyFont="1" applyFill="1" applyAlignment="1" quotePrefix="1">
      <alignment horizontal="left" vertical="top" wrapText="1"/>
    </xf>
    <xf numFmtId="0" fontId="2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85" fillId="0" borderId="0" xfId="0" applyFont="1" applyFill="1" applyBorder="1" applyAlignment="1">
      <alignment horizontal="left" vertical="top" wrapText="1"/>
    </xf>
    <xf numFmtId="0" fontId="24" fillId="0" borderId="31" xfId="0" applyFont="1" applyFill="1" applyBorder="1" applyAlignment="1">
      <alignment horizontal="justify" vertical="top" wrapText="1"/>
    </xf>
    <xf numFmtId="0" fontId="24" fillId="0" borderId="11" xfId="0" applyFont="1" applyFill="1" applyBorder="1" applyAlignment="1">
      <alignment/>
    </xf>
    <xf numFmtId="0" fontId="24" fillId="0" borderId="32" xfId="0" applyFont="1" applyFill="1" applyBorder="1" applyAlignment="1">
      <alignment/>
    </xf>
    <xf numFmtId="0" fontId="14" fillId="35" borderId="14" xfId="48" applyFont="1" applyFill="1" applyBorder="1" applyAlignment="1">
      <alignment/>
      <protection/>
    </xf>
    <xf numFmtId="0" fontId="14" fillId="35" borderId="12" xfId="48" applyFont="1" applyFill="1" applyBorder="1" applyAlignment="1">
      <alignment/>
      <protection/>
    </xf>
    <xf numFmtId="0" fontId="14" fillId="35" borderId="13" xfId="48" applyFont="1" applyFill="1" applyBorder="1" applyAlignment="1">
      <alignment/>
      <protection/>
    </xf>
    <xf numFmtId="0" fontId="21" fillId="0" borderId="26" xfId="0" applyFont="1" applyFill="1" applyBorder="1" applyAlignment="1">
      <alignment horizontal="justify" vertical="top" wrapText="1"/>
    </xf>
    <xf numFmtId="0" fontId="24" fillId="0" borderId="27" xfId="0" applyFont="1" applyFill="1" applyBorder="1" applyAlignment="1">
      <alignment/>
    </xf>
    <xf numFmtId="0" fontId="24" fillId="0" borderId="28" xfId="0" applyFont="1" applyFill="1" applyBorder="1" applyAlignment="1">
      <alignment/>
    </xf>
    <xf numFmtId="0" fontId="24" fillId="0" borderId="29" xfId="0" applyFont="1" applyFill="1" applyBorder="1" applyAlignment="1">
      <alignment horizontal="justify" vertical="top" wrapText="1"/>
    </xf>
    <xf numFmtId="0" fontId="24" fillId="0" borderId="0" xfId="0" applyFont="1" applyFill="1" applyBorder="1" applyAlignment="1">
      <alignment/>
    </xf>
    <xf numFmtId="0" fontId="24" fillId="0" borderId="30" xfId="0" applyFont="1" applyFill="1" applyBorder="1" applyAlignment="1">
      <alignment/>
    </xf>
    <xf numFmtId="0" fontId="24" fillId="0" borderId="29" xfId="0" applyFont="1" applyFill="1" applyBorder="1" applyAlignment="1">
      <alignment horizontal="left" vertical="top" wrapText="1"/>
    </xf>
    <xf numFmtId="0" fontId="24" fillId="0" borderId="0" xfId="0" applyFont="1" applyFill="1" applyBorder="1" applyAlignment="1">
      <alignment horizontal="left"/>
    </xf>
    <xf numFmtId="0" fontId="24" fillId="0" borderId="30" xfId="0" applyFont="1" applyFill="1" applyBorder="1" applyAlignment="1">
      <alignment horizontal="left"/>
    </xf>
    <xf numFmtId="0" fontId="24" fillId="0" borderId="31" xfId="0" applyFont="1" applyFill="1" applyBorder="1" applyAlignment="1">
      <alignment horizontal="left" vertical="top" wrapText="1"/>
    </xf>
    <xf numFmtId="0" fontId="24" fillId="0" borderId="11" xfId="0" applyFont="1" applyFill="1" applyBorder="1" applyAlignment="1">
      <alignment horizontal="left"/>
    </xf>
    <xf numFmtId="0" fontId="24" fillId="0" borderId="32" xfId="0" applyFont="1" applyFill="1" applyBorder="1" applyAlignment="1">
      <alignment horizontal="left"/>
    </xf>
    <xf numFmtId="0" fontId="21" fillId="0" borderId="26" xfId="0" applyFont="1" applyFill="1" applyBorder="1" applyAlignment="1">
      <alignment horizontal="left" vertical="top" wrapText="1"/>
    </xf>
    <xf numFmtId="0" fontId="24" fillId="0" borderId="27" xfId="0" applyFont="1" applyFill="1" applyBorder="1" applyAlignment="1">
      <alignment horizontal="left"/>
    </xf>
    <xf numFmtId="0" fontId="24" fillId="0" borderId="28" xfId="0" applyFont="1" applyFill="1" applyBorder="1" applyAlignment="1">
      <alignment horizontal="left"/>
    </xf>
    <xf numFmtId="0" fontId="21" fillId="0" borderId="29" xfId="0" applyFont="1" applyFill="1" applyBorder="1" applyAlignment="1">
      <alignment horizontal="left" vertical="top" wrapText="1"/>
    </xf>
    <xf numFmtId="0" fontId="24" fillId="0" borderId="11" xfId="0" applyFont="1" applyFill="1" applyBorder="1" applyAlignment="1">
      <alignment wrapText="1"/>
    </xf>
    <xf numFmtId="0" fontId="24" fillId="0" borderId="32" xfId="0" applyFont="1" applyFill="1" applyBorder="1" applyAlignment="1">
      <alignment wrapText="1"/>
    </xf>
    <xf numFmtId="0" fontId="24" fillId="0" borderId="27" xfId="0" applyFont="1" applyFill="1" applyBorder="1" applyAlignment="1">
      <alignment wrapText="1"/>
    </xf>
    <xf numFmtId="0" fontId="24" fillId="0" borderId="28" xfId="0" applyFont="1" applyFill="1" applyBorder="1" applyAlignment="1">
      <alignment wrapText="1"/>
    </xf>
    <xf numFmtId="0" fontId="24" fillId="0" borderId="0" xfId="0" applyFont="1" applyFill="1" applyBorder="1" applyAlignment="1">
      <alignment wrapText="1"/>
    </xf>
    <xf numFmtId="0" fontId="24" fillId="0" borderId="30" xfId="0" applyFont="1" applyFill="1" applyBorder="1" applyAlignment="1">
      <alignment wrapText="1"/>
    </xf>
    <xf numFmtId="0" fontId="21" fillId="0" borderId="0" xfId="0" applyNumberFormat="1" applyFont="1" applyAlignment="1">
      <alignment horizontal="left" vertical="top" wrapText="1"/>
    </xf>
    <xf numFmtId="0" fontId="86" fillId="0" borderId="0" xfId="0" applyNumberFormat="1" applyFont="1" applyAlignment="1">
      <alignment horizontal="left" vertical="top" wrapText="1"/>
    </xf>
    <xf numFmtId="0" fontId="12" fillId="0" borderId="0" xfId="0" applyNumberFormat="1" applyFont="1" applyAlignment="1">
      <alignment horizontal="left" vertical="top" wrapText="1"/>
    </xf>
    <xf numFmtId="0" fontId="43" fillId="0" borderId="0" xfId="0" applyNumberFormat="1" applyFont="1" applyAlignment="1">
      <alignment horizontal="left" vertical="top" wrapText="1"/>
    </xf>
    <xf numFmtId="0" fontId="24" fillId="0" borderId="26" xfId="0" applyFont="1" applyFill="1" applyBorder="1" applyAlignment="1">
      <alignment horizontal="justify" vertical="top" wrapText="1"/>
    </xf>
    <xf numFmtId="0" fontId="24" fillId="0" borderId="0" xfId="0" applyFont="1" applyFill="1" applyBorder="1" applyAlignment="1">
      <alignment horizontal="justify" vertical="top"/>
    </xf>
    <xf numFmtId="0" fontId="24" fillId="0" borderId="30" xfId="0" applyFont="1" applyFill="1" applyBorder="1" applyAlignment="1">
      <alignment horizontal="justify" vertical="top"/>
    </xf>
    <xf numFmtId="0" fontId="24" fillId="0" borderId="11" xfId="0" applyFont="1" applyFill="1" applyBorder="1" applyAlignment="1">
      <alignment horizontal="justify" vertical="top" wrapText="1"/>
    </xf>
    <xf numFmtId="0" fontId="24" fillId="0" borderId="32" xfId="0" applyFont="1" applyFill="1" applyBorder="1" applyAlignment="1">
      <alignment horizontal="justify" vertical="top"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vertical="top" wrapText="1"/>
    </xf>
    <xf numFmtId="0" fontId="21" fillId="0" borderId="0" xfId="0" applyFont="1" applyBorder="1" applyAlignment="1">
      <alignment vertical="top" wrapText="1"/>
    </xf>
    <xf numFmtId="0" fontId="21" fillId="0" borderId="30" xfId="0" applyFont="1" applyBorder="1" applyAlignment="1">
      <alignment vertical="top" wrapText="1"/>
    </xf>
    <xf numFmtId="0" fontId="24" fillId="0" borderId="31" xfId="0" applyFont="1" applyBorder="1" applyAlignment="1">
      <alignment vertical="top" wrapText="1"/>
    </xf>
    <xf numFmtId="0" fontId="21" fillId="0" borderId="11" xfId="0" applyFont="1" applyBorder="1" applyAlignment="1">
      <alignment vertical="top" wrapText="1"/>
    </xf>
    <xf numFmtId="0" fontId="21" fillId="0" borderId="32" xfId="0" applyFont="1" applyBorder="1" applyAlignment="1">
      <alignment vertical="top" wrapText="1"/>
    </xf>
    <xf numFmtId="0" fontId="34" fillId="0" borderId="26" xfId="0" applyFont="1" applyFill="1" applyBorder="1" applyAlignment="1">
      <alignment horizontal="justify" vertical="top" wrapText="1"/>
    </xf>
    <xf numFmtId="0" fontId="35" fillId="0" borderId="27" xfId="0" applyFont="1" applyFill="1" applyBorder="1" applyAlignment="1">
      <alignment horizontal="justify" vertical="top" wrapText="1"/>
    </xf>
    <xf numFmtId="0" fontId="35" fillId="0" borderId="28" xfId="0" applyFont="1" applyFill="1" applyBorder="1" applyAlignment="1">
      <alignment horizontal="justify" vertical="top" wrapText="1"/>
    </xf>
    <xf numFmtId="3" fontId="24" fillId="0" borderId="29" xfId="0" applyNumberFormat="1" applyFont="1" applyFill="1" applyBorder="1" applyAlignment="1">
      <alignment horizontal="justify" vertical="top" wrapText="1"/>
    </xf>
    <xf numFmtId="3" fontId="24" fillId="0" borderId="31" xfId="0" applyNumberFormat="1" applyFont="1" applyFill="1" applyBorder="1" applyAlignment="1">
      <alignment horizontal="justify" vertical="top" wrapText="1"/>
    </xf>
    <xf numFmtId="0" fontId="33" fillId="0" borderId="26" xfId="0" applyFont="1" applyFill="1" applyBorder="1" applyAlignment="1">
      <alignment horizontal="justify" vertical="top" wrapText="1"/>
    </xf>
    <xf numFmtId="0" fontId="24" fillId="0" borderId="27" xfId="0" applyFont="1" applyFill="1" applyBorder="1" applyAlignment="1">
      <alignment horizontal="justify" vertical="top" wrapText="1"/>
    </xf>
    <xf numFmtId="0" fontId="24" fillId="0" borderId="28" xfId="0" applyFont="1" applyFill="1" applyBorder="1" applyAlignment="1">
      <alignment horizontal="justify" vertical="top" wrapText="1"/>
    </xf>
    <xf numFmtId="0" fontId="24" fillId="0" borderId="0" xfId="0" applyFont="1" applyFill="1" applyBorder="1" applyAlignment="1">
      <alignment horizontal="justify" vertical="top" wrapText="1"/>
    </xf>
    <xf numFmtId="0" fontId="24" fillId="0" borderId="30" xfId="0" applyFont="1" applyFill="1" applyBorder="1" applyAlignment="1">
      <alignment horizontal="justify" vertical="top" wrapText="1"/>
    </xf>
  </cellXfs>
  <cellStyles count="6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Excel Built-in Normal 2" xfId="35"/>
    <cellStyle name="Izhod" xfId="36"/>
    <cellStyle name="Naslov" xfId="37"/>
    <cellStyle name="Naslov 1" xfId="38"/>
    <cellStyle name="Naslov 2" xfId="39"/>
    <cellStyle name="Naslov 3" xfId="40"/>
    <cellStyle name="Naslov 4" xfId="41"/>
    <cellStyle name="Navadno 2" xfId="42"/>
    <cellStyle name="Navadno 2 2" xfId="43"/>
    <cellStyle name="Navadno 2 2 2" xfId="44"/>
    <cellStyle name="Navadno 2 2 3" xfId="45"/>
    <cellStyle name="Navadno 2 3" xfId="46"/>
    <cellStyle name="Navadno 4" xfId="47"/>
    <cellStyle name="Navadno_List1" xfId="48"/>
    <cellStyle name="Navadno_popGO.popravljen NL-PZI" xfId="49"/>
    <cellStyle name="Navadno_SBRadovljica" xfId="50"/>
    <cellStyle name="Nevtralno" xfId="51"/>
    <cellStyle name="Normal 2" xfId="52"/>
    <cellStyle name="Normal_I-BREZOV 2" xfId="53"/>
    <cellStyle name="Percent" xfId="54"/>
    <cellStyle name="Odstotek 2" xfId="55"/>
    <cellStyle name="Odstotek 2 2" xfId="56"/>
    <cellStyle name="Opomba" xfId="57"/>
    <cellStyle name="Opozorilo" xfId="58"/>
    <cellStyle name="Pojasnjevalno besedilo" xfId="59"/>
    <cellStyle name="Poudarek1" xfId="60"/>
    <cellStyle name="Poudarek2" xfId="61"/>
    <cellStyle name="Poudarek3" xfId="62"/>
    <cellStyle name="Poudarek4" xfId="63"/>
    <cellStyle name="Poudarek5" xfId="64"/>
    <cellStyle name="Poudarek6" xfId="65"/>
    <cellStyle name="Povezana celica" xfId="66"/>
    <cellStyle name="Preveri celico" xfId="67"/>
    <cellStyle name="Računanje" xfId="68"/>
    <cellStyle name="Slabo" xfId="69"/>
    <cellStyle name="Currency" xfId="70"/>
    <cellStyle name="Currency [0]" xfId="71"/>
    <cellStyle name="Comma" xfId="72"/>
    <cellStyle name="Comma [0]" xfId="73"/>
    <cellStyle name="Vnos" xfId="74"/>
    <cellStyle name="Vsota"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37"/>
  <sheetViews>
    <sheetView showGridLines="0" view="pageBreakPreview" zoomScaleSheetLayoutView="100" zoomScalePageLayoutView="0" workbookViewId="0" topLeftCell="A16">
      <selection activeCell="A1" sqref="A1"/>
    </sheetView>
  </sheetViews>
  <sheetFormatPr defaultColWidth="9.140625" defaultRowHeight="15"/>
  <cols>
    <col min="1" max="1" width="13.8515625" style="3" customWidth="1"/>
    <col min="2" max="2" width="12.57421875" style="3" customWidth="1"/>
    <col min="3" max="3" width="9.140625" style="3" customWidth="1"/>
    <col min="4" max="4" width="9.7109375" style="3" customWidth="1"/>
    <col min="5" max="5" width="39.57421875" style="3" customWidth="1"/>
    <col min="6" max="16384" width="9.140625" style="3" customWidth="1"/>
  </cols>
  <sheetData>
    <row r="1" ht="17.25" thickBot="1"/>
    <row r="2" spans="1:5" ht="16.5">
      <c r="A2" s="264" t="s">
        <v>266</v>
      </c>
      <c r="B2" s="265"/>
      <c r="C2" s="265"/>
      <c r="D2" s="265"/>
      <c r="E2" s="266"/>
    </row>
    <row r="3" spans="1:5" ht="17.25" thickBot="1">
      <c r="A3" s="267"/>
      <c r="B3" s="268"/>
      <c r="C3" s="268"/>
      <c r="D3" s="268"/>
      <c r="E3" s="269"/>
    </row>
    <row r="4" spans="1:5" ht="19.5" customHeight="1">
      <c r="A4" s="125"/>
      <c r="B4" s="125"/>
      <c r="C4" s="125"/>
      <c r="D4" s="125"/>
      <c r="E4" s="125"/>
    </row>
    <row r="5" spans="11:14" ht="16.5">
      <c r="K5" s="261"/>
      <c r="L5" s="261"/>
      <c r="M5" s="261"/>
      <c r="N5" s="261"/>
    </row>
    <row r="6" spans="1:14" ht="16.5">
      <c r="A6" s="54" t="s">
        <v>134</v>
      </c>
      <c r="B6" s="55" t="s">
        <v>359</v>
      </c>
      <c r="C6" s="55"/>
      <c r="D6" s="55"/>
      <c r="E6" s="56"/>
      <c r="K6" s="261"/>
      <c r="L6" s="261"/>
      <c r="M6" s="261"/>
      <c r="N6" s="261"/>
    </row>
    <row r="7" spans="1:14" ht="16.5">
      <c r="A7" s="57"/>
      <c r="B7" s="26" t="s">
        <v>360</v>
      </c>
      <c r="C7" s="26"/>
      <c r="D7" s="26"/>
      <c r="E7" s="58"/>
      <c r="K7" s="261"/>
      <c r="L7" s="261"/>
      <c r="M7" s="261"/>
      <c r="N7" s="261"/>
    </row>
    <row r="8" spans="1:5" ht="16.5">
      <c r="A8" s="59"/>
      <c r="B8" s="60" t="s">
        <v>361</v>
      </c>
      <c r="C8" s="60"/>
      <c r="D8" s="60"/>
      <c r="E8" s="61"/>
    </row>
    <row r="9" spans="1:14" ht="16.5">
      <c r="A9" s="23"/>
      <c r="B9" s="26"/>
      <c r="C9" s="26"/>
      <c r="D9" s="26"/>
      <c r="E9" s="26"/>
      <c r="K9" s="270"/>
      <c r="L9" s="270"/>
      <c r="M9" s="270"/>
      <c r="N9" s="270"/>
    </row>
    <row r="11" spans="1:14" ht="16.5" customHeight="1">
      <c r="A11" s="62" t="s">
        <v>0</v>
      </c>
      <c r="B11" s="271" t="s">
        <v>362</v>
      </c>
      <c r="C11" s="271"/>
      <c r="D11" s="271"/>
      <c r="E11" s="272"/>
      <c r="K11" s="273"/>
      <c r="L11" s="273"/>
      <c r="M11" s="273"/>
      <c r="N11" s="273"/>
    </row>
    <row r="12" spans="1:5" ht="16.5">
      <c r="A12" s="72"/>
      <c r="B12" s="15"/>
      <c r="C12" s="15"/>
      <c r="D12" s="15"/>
      <c r="E12" s="15"/>
    </row>
    <row r="13" spans="11:14" ht="16.5">
      <c r="K13" s="261"/>
      <c r="L13" s="261"/>
      <c r="M13" s="261"/>
      <c r="N13" s="261"/>
    </row>
    <row r="14" spans="1:14" ht="16.5">
      <c r="A14" s="34" t="s">
        <v>1</v>
      </c>
      <c r="B14" s="262" t="s">
        <v>363</v>
      </c>
      <c r="C14" s="262"/>
      <c r="D14" s="262"/>
      <c r="E14" s="263"/>
      <c r="K14" s="261"/>
      <c r="L14" s="261"/>
      <c r="M14" s="261"/>
      <c r="N14" s="261"/>
    </row>
    <row r="15" spans="1:14" ht="16.5">
      <c r="A15" s="23"/>
      <c r="B15" s="26"/>
      <c r="C15" s="26"/>
      <c r="D15" s="26"/>
      <c r="E15" s="26"/>
      <c r="K15" s="261"/>
      <c r="L15" s="261"/>
      <c r="M15" s="261"/>
      <c r="N15" s="261"/>
    </row>
    <row r="16" spans="1:14" ht="16.5">
      <c r="A16" s="23"/>
      <c r="B16" s="26"/>
      <c r="C16" s="26"/>
      <c r="D16" s="26"/>
      <c r="E16" s="26"/>
      <c r="K16" s="126"/>
      <c r="L16" s="126"/>
      <c r="M16" s="126"/>
      <c r="N16" s="126"/>
    </row>
    <row r="17" spans="1:14" ht="16.5">
      <c r="A17" s="34" t="s">
        <v>260</v>
      </c>
      <c r="B17" s="262" t="s">
        <v>283</v>
      </c>
      <c r="C17" s="262"/>
      <c r="D17" s="262"/>
      <c r="E17" s="263"/>
      <c r="K17" s="261"/>
      <c r="L17" s="261"/>
      <c r="M17" s="261"/>
      <c r="N17" s="261"/>
    </row>
    <row r="18" spans="1:14" ht="18" customHeight="1">
      <c r="A18" s="23"/>
      <c r="B18" s="26"/>
      <c r="C18" s="26"/>
      <c r="D18" s="26"/>
      <c r="E18" s="26"/>
      <c r="K18" s="126"/>
      <c r="L18" s="126"/>
      <c r="M18" s="126"/>
      <c r="N18" s="126"/>
    </row>
    <row r="19" ht="16.5">
      <c r="B19" s="67"/>
    </row>
    <row r="20" spans="1:5" s="27" customFormat="1" ht="16.5">
      <c r="A20" s="224" t="s">
        <v>2</v>
      </c>
      <c r="B20" s="55" t="s">
        <v>364</v>
      </c>
      <c r="C20" s="225"/>
      <c r="D20" s="225"/>
      <c r="E20" s="226"/>
    </row>
    <row r="21" spans="1:5" s="27" customFormat="1" ht="16.5">
      <c r="A21" s="227"/>
      <c r="B21" s="26" t="s">
        <v>365</v>
      </c>
      <c r="C21" s="30"/>
      <c r="D21" s="30"/>
      <c r="E21" s="228"/>
    </row>
    <row r="22" spans="1:5" s="27" customFormat="1" ht="16.5">
      <c r="A22" s="229"/>
      <c r="B22" s="60" t="s">
        <v>366</v>
      </c>
      <c r="C22" s="230"/>
      <c r="D22" s="230"/>
      <c r="E22" s="231"/>
    </row>
    <row r="23" spans="1:5" s="27" customFormat="1" ht="16.5">
      <c r="A23" s="30"/>
      <c r="B23" s="28"/>
      <c r="C23" s="30"/>
      <c r="D23" s="30"/>
      <c r="E23" s="30"/>
    </row>
    <row r="24" spans="1:5" s="27" customFormat="1" ht="16.5">
      <c r="A24" s="30"/>
      <c r="B24" s="28"/>
      <c r="C24" s="30"/>
      <c r="D24" s="30"/>
      <c r="E24" s="30"/>
    </row>
    <row r="25" spans="1:5" s="27" customFormat="1" ht="33">
      <c r="A25" s="232" t="s">
        <v>132</v>
      </c>
      <c r="B25" s="235" t="s">
        <v>367</v>
      </c>
      <c r="C25" s="233"/>
      <c r="D25" s="233"/>
      <c r="E25" s="234"/>
    </row>
    <row r="26" spans="1:5" ht="16.5">
      <c r="A26" s="23"/>
      <c r="B26" s="28"/>
      <c r="C26" s="23"/>
      <c r="D26" s="23"/>
      <c r="E26" s="23"/>
    </row>
    <row r="27" spans="1:5" ht="16.5">
      <c r="A27" s="23"/>
      <c r="B27" s="28"/>
      <c r="C27" s="23"/>
      <c r="D27" s="23"/>
      <c r="E27" s="23"/>
    </row>
    <row r="28" spans="1:5" ht="16.5">
      <c r="A28" s="74" t="s">
        <v>4</v>
      </c>
      <c r="B28" s="75" t="s">
        <v>133</v>
      </c>
      <c r="C28" s="70"/>
      <c r="D28" s="70"/>
      <c r="E28" s="71"/>
    </row>
    <row r="29" spans="1:5" ht="16.5">
      <c r="A29" s="23"/>
      <c r="B29" s="28"/>
      <c r="C29" s="23"/>
      <c r="D29" s="23"/>
      <c r="E29" s="23"/>
    </row>
    <row r="31" spans="1:5" ht="16.5">
      <c r="A31" s="34" t="s">
        <v>3</v>
      </c>
      <c r="B31" s="238" t="s">
        <v>368</v>
      </c>
      <c r="C31" s="63"/>
      <c r="D31" s="32"/>
      <c r="E31" s="69"/>
    </row>
    <row r="32" spans="1:5" ht="16.5">
      <c r="A32" s="23"/>
      <c r="B32" s="73"/>
      <c r="C32" s="26"/>
      <c r="D32" s="23"/>
      <c r="E32" s="23"/>
    </row>
    <row r="35" ht="16.5">
      <c r="B35" s="7" t="s">
        <v>267</v>
      </c>
    </row>
    <row r="36" ht="16.5">
      <c r="B36" s="237" t="s">
        <v>268</v>
      </c>
    </row>
    <row r="37" ht="16.5">
      <c r="B37" s="237" t="s">
        <v>269</v>
      </c>
    </row>
  </sheetData>
  <sheetProtection selectLockedCells="1" selectUnlockedCells="1"/>
  <mergeCells count="13">
    <mergeCell ref="A2:E3"/>
    <mergeCell ref="K5:N5"/>
    <mergeCell ref="K6:N6"/>
    <mergeCell ref="K7:N7"/>
    <mergeCell ref="K9:N9"/>
    <mergeCell ref="B11:E11"/>
    <mergeCell ref="K11:N11"/>
    <mergeCell ref="K13:N13"/>
    <mergeCell ref="B17:E17"/>
    <mergeCell ref="K17:N17"/>
    <mergeCell ref="B14:E14"/>
    <mergeCell ref="K14:N14"/>
    <mergeCell ref="K15:N15"/>
  </mergeCells>
  <printOptions/>
  <pageMargins left="0.984251968503937" right="0.5905511811023623" top="0.7480314960629921" bottom="0.7480314960629921"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20"/>
  <sheetViews>
    <sheetView view="pageBreakPreview" zoomScaleSheetLayoutView="100" zoomScalePageLayoutView="0" workbookViewId="0" topLeftCell="A13">
      <selection activeCell="E14" sqref="E14"/>
    </sheetView>
  </sheetViews>
  <sheetFormatPr defaultColWidth="9.140625" defaultRowHeight="15"/>
  <cols>
    <col min="1" max="1" width="7.140625" style="14" customWidth="1"/>
    <col min="2" max="2" width="39.421875" style="22" customWidth="1"/>
    <col min="3" max="3" width="8.28125" style="3" customWidth="1"/>
    <col min="4" max="4" width="11.00390625" style="3" customWidth="1"/>
    <col min="5" max="6" width="12.140625" style="3" customWidth="1"/>
    <col min="7" max="11" width="9.140625" style="3" customWidth="1"/>
    <col min="12" max="12" width="7.140625" style="3" customWidth="1"/>
    <col min="13" max="16384" width="9.140625" style="3" customWidth="1"/>
  </cols>
  <sheetData>
    <row r="1" spans="1:6" s="17" customFormat="1" ht="18.75" thickBot="1">
      <c r="A1" s="1" t="s">
        <v>64</v>
      </c>
      <c r="B1" s="147" t="s">
        <v>15</v>
      </c>
      <c r="C1" s="16"/>
      <c r="D1" s="16"/>
      <c r="E1" s="16"/>
      <c r="F1" s="16"/>
    </row>
    <row r="2" ht="17.25" thickTop="1"/>
    <row r="5" spans="1:2" ht="16.5">
      <c r="A5" s="6" t="s">
        <v>65</v>
      </c>
      <c r="B5" s="132" t="s">
        <v>71</v>
      </c>
    </row>
    <row r="6" spans="1:2" ht="16.5">
      <c r="A6" s="6"/>
      <c r="B6" s="132"/>
    </row>
    <row r="7" spans="1:2" ht="16.5">
      <c r="A7" s="6"/>
      <c r="B7" s="132"/>
    </row>
    <row r="8" spans="1:6" s="7" customFormat="1" ht="17.25" thickBot="1">
      <c r="A8" s="8"/>
      <c r="B8" s="135" t="s">
        <v>27</v>
      </c>
      <c r="C8" s="9" t="s">
        <v>28</v>
      </c>
      <c r="D8" s="9" t="s">
        <v>29</v>
      </c>
      <c r="E8" s="9" t="s">
        <v>30</v>
      </c>
      <c r="F8" s="9" t="s">
        <v>31</v>
      </c>
    </row>
    <row r="9" spans="1:6" s="25" customFormat="1" ht="13.5" thickTop="1">
      <c r="A9" s="102"/>
      <c r="B9" s="106"/>
      <c r="C9" s="99"/>
      <c r="D9" s="100"/>
      <c r="E9" s="101"/>
      <c r="F9" s="101"/>
    </row>
    <row r="10" spans="1:8" s="103" customFormat="1" ht="69.75" customHeight="1">
      <c r="A10" s="102" t="s">
        <v>66</v>
      </c>
      <c r="B10" s="196" t="s">
        <v>442</v>
      </c>
      <c r="C10" s="201" t="s">
        <v>33</v>
      </c>
      <c r="D10" s="202">
        <v>7.6</v>
      </c>
      <c r="E10" s="202">
        <v>0</v>
      </c>
      <c r="F10" s="203">
        <f>E10*D10</f>
        <v>0</v>
      </c>
      <c r="H10" s="103">
        <v>0.5</v>
      </c>
    </row>
    <row r="11" spans="1:6" s="103" customFormat="1" ht="12.75">
      <c r="A11" s="102"/>
      <c r="B11" s="196"/>
      <c r="C11" s="201"/>
      <c r="D11" s="202"/>
      <c r="E11" s="202"/>
      <c r="F11" s="203"/>
    </row>
    <row r="12" spans="1:6" s="103" customFormat="1" ht="60.75" customHeight="1">
      <c r="A12" s="102" t="s">
        <v>116</v>
      </c>
      <c r="B12" s="196" t="s">
        <v>443</v>
      </c>
      <c r="C12" s="201" t="s">
        <v>33</v>
      </c>
      <c r="D12" s="202">
        <v>12.6</v>
      </c>
      <c r="E12" s="202">
        <v>0</v>
      </c>
      <c r="F12" s="203">
        <f>E12*D12</f>
        <v>0</v>
      </c>
    </row>
    <row r="13" spans="1:6" s="103" customFormat="1" ht="12.75">
      <c r="A13" s="102"/>
      <c r="B13" s="196"/>
      <c r="C13" s="201"/>
      <c r="D13" s="202"/>
      <c r="E13" s="202"/>
      <c r="F13" s="203"/>
    </row>
    <row r="14" spans="1:6" s="103" customFormat="1" ht="81.75" customHeight="1">
      <c r="A14" s="102" t="s">
        <v>117</v>
      </c>
      <c r="B14" s="196" t="s">
        <v>444</v>
      </c>
      <c r="C14" s="201" t="s">
        <v>33</v>
      </c>
      <c r="D14" s="202">
        <v>9.9</v>
      </c>
      <c r="E14" s="202">
        <v>0</v>
      </c>
      <c r="F14" s="203">
        <f>E14*D14</f>
        <v>0</v>
      </c>
    </row>
    <row r="15" spans="1:6" s="103" customFormat="1" ht="12.75">
      <c r="A15" s="102"/>
      <c r="B15" s="196"/>
      <c r="C15" s="201"/>
      <c r="D15" s="202"/>
      <c r="E15" s="202"/>
      <c r="F15" s="203"/>
    </row>
    <row r="16" spans="1:6" s="103" customFormat="1" ht="85.5" customHeight="1">
      <c r="A16" s="102" t="s">
        <v>118</v>
      </c>
      <c r="B16" s="196" t="s">
        <v>445</v>
      </c>
      <c r="C16" s="201" t="s">
        <v>56</v>
      </c>
      <c r="D16" s="202">
        <v>4</v>
      </c>
      <c r="E16" s="202">
        <v>0</v>
      </c>
      <c r="F16" s="203">
        <f>E16*D16</f>
        <v>0</v>
      </c>
    </row>
    <row r="17" spans="1:6" s="103" customFormat="1" ht="12.75">
      <c r="A17" s="102"/>
      <c r="B17" s="196"/>
      <c r="C17" s="201"/>
      <c r="D17" s="202"/>
      <c r="E17" s="202"/>
      <c r="F17" s="203"/>
    </row>
    <row r="18" spans="1:6" s="103" customFormat="1" ht="74.25" customHeight="1">
      <c r="A18" s="102" t="s">
        <v>119</v>
      </c>
      <c r="B18" s="106" t="s">
        <v>446</v>
      </c>
      <c r="C18" s="201" t="s">
        <v>56</v>
      </c>
      <c r="D18" s="202">
        <v>1</v>
      </c>
      <c r="E18" s="202">
        <v>0</v>
      </c>
      <c r="F18" s="203">
        <f>E18*D18</f>
        <v>0</v>
      </c>
    </row>
    <row r="19" spans="1:6" s="103" customFormat="1" ht="20.25" customHeight="1" thickBot="1">
      <c r="A19" s="102"/>
      <c r="B19" s="106"/>
      <c r="C19" s="201"/>
      <c r="D19" s="202"/>
      <c r="E19" s="203"/>
      <c r="F19" s="203"/>
    </row>
    <row r="20" spans="1:6" s="7" customFormat="1" ht="17.25" thickBot="1">
      <c r="A20" s="97"/>
      <c r="B20" s="145" t="s">
        <v>72</v>
      </c>
      <c r="C20" s="94"/>
      <c r="D20" s="95"/>
      <c r="E20" s="96"/>
      <c r="F20" s="96">
        <f>SUM(F9:F19)</f>
        <v>0</v>
      </c>
    </row>
  </sheetData>
  <sheetProtection selectLockedCells="1" selectUnlockedCells="1"/>
  <printOptions/>
  <pageMargins left="0.7874015748031497" right="0.3937007874015748" top="0.984251968503937" bottom="0.984251968503937" header="0.5118110236220472" footer="0.5118110236220472"/>
  <pageSetup horizontalDpi="300" verticalDpi="300" orientation="portrait" paperSize="9" r:id="rId1"/>
  <headerFooter alignWithMargins="0">
    <oddHeader>&amp;R&amp;9POPIS OBRTNIŠKIH DEL
B/1.0 KLJUČAVNIČARSKA DELA</oddHeader>
    <oddFooter>&amp;R&amp;P</oddFooter>
  </headerFooter>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F17"/>
  <sheetViews>
    <sheetView view="pageBreakPreview" zoomScaleSheetLayoutView="100" zoomScalePageLayoutView="0" workbookViewId="0" topLeftCell="A1">
      <selection activeCell="P14" sqref="P14"/>
    </sheetView>
  </sheetViews>
  <sheetFormatPr defaultColWidth="9.140625" defaultRowHeight="15"/>
  <cols>
    <col min="1" max="1" width="7.140625" style="14" customWidth="1"/>
    <col min="2" max="2" width="39.421875" style="22" customWidth="1"/>
    <col min="3" max="3" width="8.28125" style="3" customWidth="1"/>
    <col min="4" max="4" width="9.7109375" style="3" customWidth="1"/>
    <col min="5" max="5" width="12.421875" style="3" customWidth="1"/>
    <col min="6" max="6" width="13.28125" style="3" customWidth="1"/>
    <col min="7" max="11" width="9.140625" style="3" customWidth="1"/>
    <col min="12" max="12" width="7.140625" style="3" customWidth="1"/>
    <col min="13" max="16384" width="9.140625" style="3" customWidth="1"/>
  </cols>
  <sheetData>
    <row r="1" spans="1:2" ht="16.5">
      <c r="A1" s="6" t="s">
        <v>67</v>
      </c>
      <c r="B1" s="132" t="s">
        <v>74</v>
      </c>
    </row>
    <row r="2" spans="1:2" ht="16.5">
      <c r="A2" s="6"/>
      <c r="B2" s="132"/>
    </row>
    <row r="3" spans="1:6" ht="15">
      <c r="A3" s="81" t="s">
        <v>151</v>
      </c>
      <c r="B3" s="138"/>
      <c r="C3" s="82"/>
      <c r="D3" s="83"/>
      <c r="E3" s="84"/>
      <c r="F3" s="85"/>
    </row>
    <row r="4" spans="1:6" s="169" customFormat="1" ht="14.25" customHeight="1">
      <c r="A4" s="314" t="s">
        <v>206</v>
      </c>
      <c r="B4" s="289"/>
      <c r="C4" s="289"/>
      <c r="D4" s="289"/>
      <c r="E4" s="289"/>
      <c r="F4" s="290"/>
    </row>
    <row r="5" spans="1:6" s="169" customFormat="1" ht="27" customHeight="1">
      <c r="A5" s="291" t="s">
        <v>205</v>
      </c>
      <c r="B5" s="315"/>
      <c r="C5" s="315"/>
      <c r="D5" s="315"/>
      <c r="E5" s="315"/>
      <c r="F5" s="316"/>
    </row>
    <row r="6" spans="1:6" s="169" customFormat="1" ht="14.25" customHeight="1">
      <c r="A6" s="282" t="s">
        <v>237</v>
      </c>
      <c r="B6" s="317"/>
      <c r="C6" s="317"/>
      <c r="D6" s="317"/>
      <c r="E6" s="317"/>
      <c r="F6" s="318"/>
    </row>
    <row r="7" spans="1:6" s="167" customFormat="1" ht="13.5" customHeight="1">
      <c r="A7" s="168"/>
      <c r="B7" s="195"/>
      <c r="C7" s="168"/>
      <c r="D7" s="168"/>
      <c r="E7" s="168"/>
      <c r="F7" s="168"/>
    </row>
    <row r="8" spans="1:6" s="167" customFormat="1" ht="12" customHeight="1">
      <c r="A8" s="168"/>
      <c r="B8" s="195"/>
      <c r="C8" s="168"/>
      <c r="D8" s="168"/>
      <c r="E8" s="168"/>
      <c r="F8" s="168"/>
    </row>
    <row r="9" spans="1:6" s="7" customFormat="1" ht="17.25" thickBot="1">
      <c r="A9" s="8"/>
      <c r="B9" s="135" t="s">
        <v>27</v>
      </c>
      <c r="C9" s="9" t="s">
        <v>28</v>
      </c>
      <c r="D9" s="9" t="s">
        <v>29</v>
      </c>
      <c r="E9" s="9" t="s">
        <v>30</v>
      </c>
      <c r="F9" s="9" t="s">
        <v>31</v>
      </c>
    </row>
    <row r="10" ht="22.5" customHeight="1" thickTop="1"/>
    <row r="11" spans="1:6" ht="204">
      <c r="A11" s="102" t="s">
        <v>68</v>
      </c>
      <c r="B11" s="106" t="s">
        <v>512</v>
      </c>
      <c r="C11" s="201" t="s">
        <v>69</v>
      </c>
      <c r="D11" s="202">
        <v>5</v>
      </c>
      <c r="E11" s="203"/>
      <c r="F11" s="203">
        <f>D11*E11</f>
        <v>0</v>
      </c>
    </row>
    <row r="12" spans="1:6" s="25" customFormat="1" ht="12.75">
      <c r="A12" s="112"/>
      <c r="B12" s="150"/>
      <c r="C12" s="211"/>
      <c r="D12" s="115"/>
      <c r="E12" s="119"/>
      <c r="F12" s="101"/>
    </row>
    <row r="13" spans="1:6" ht="216.75">
      <c r="A13" s="102" t="s">
        <v>161</v>
      </c>
      <c r="B13" s="106" t="s">
        <v>513</v>
      </c>
      <c r="C13" s="201" t="s">
        <v>69</v>
      </c>
      <c r="D13" s="202">
        <v>6</v>
      </c>
      <c r="E13" s="203"/>
      <c r="F13" s="203">
        <f>D13*E13</f>
        <v>0</v>
      </c>
    </row>
    <row r="14" spans="1:6" ht="16.5">
      <c r="A14" s="102"/>
      <c r="B14" s="106"/>
      <c r="C14" s="201"/>
      <c r="D14" s="202"/>
      <c r="E14" s="203"/>
      <c r="F14" s="203"/>
    </row>
    <row r="15" spans="1:6" s="25" customFormat="1" ht="306">
      <c r="A15" s="102" t="s">
        <v>120</v>
      </c>
      <c r="B15" s="106" t="s">
        <v>514</v>
      </c>
      <c r="C15" s="201" t="s">
        <v>69</v>
      </c>
      <c r="D15" s="202">
        <v>2</v>
      </c>
      <c r="E15" s="203"/>
      <c r="F15" s="203">
        <f>D15*E15</f>
        <v>0</v>
      </c>
    </row>
    <row r="16" spans="1:6" s="25" customFormat="1" ht="13.5" thickBot="1">
      <c r="A16" s="112"/>
      <c r="B16" s="150"/>
      <c r="C16" s="211"/>
      <c r="D16" s="115"/>
      <c r="E16" s="119"/>
      <c r="F16" s="101"/>
    </row>
    <row r="17" spans="1:6" s="7" customFormat="1" ht="17.25" thickBot="1">
      <c r="A17" s="97"/>
      <c r="B17" s="145" t="s">
        <v>79</v>
      </c>
      <c r="C17" s="94"/>
      <c r="D17" s="95"/>
      <c r="E17" s="96"/>
      <c r="F17" s="96">
        <f>SUM(F10:F15)</f>
        <v>0</v>
      </c>
    </row>
    <row r="18" ht="17.25" thickTop="1"/>
  </sheetData>
  <sheetProtection selectLockedCells="1" selectUnlockedCells="1"/>
  <mergeCells count="3">
    <mergeCell ref="A4:F4"/>
    <mergeCell ref="A5:F5"/>
    <mergeCell ref="A6:F6"/>
  </mergeCells>
  <printOptions/>
  <pageMargins left="0.7874015748031497" right="0.3937007874015748" top="0.984251968503937" bottom="0.984251968503937" header="0.5118110236220472" footer="0.5118110236220472"/>
  <pageSetup horizontalDpi="300" verticalDpi="300" orientation="portrait" paperSize="9" r:id="rId1"/>
  <headerFooter alignWithMargins="0">
    <oddHeader>&amp;R&amp;9POPIS OBRTNIŠKIH DEL
B/2.0 MIZARSKA DELA</oddHeader>
    <oddFooter>&amp;R&amp;P</odd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F38"/>
  <sheetViews>
    <sheetView view="pageBreakPreview" zoomScaleSheetLayoutView="100" zoomScalePageLayoutView="0" workbookViewId="0" topLeftCell="A1">
      <selection activeCell="E35" sqref="E35"/>
    </sheetView>
  </sheetViews>
  <sheetFormatPr defaultColWidth="9.140625" defaultRowHeight="15"/>
  <cols>
    <col min="1" max="1" width="7.140625" style="14" customWidth="1"/>
    <col min="2" max="2" width="39.421875" style="22" customWidth="1"/>
    <col min="3" max="3" width="8.28125" style="3" customWidth="1"/>
    <col min="4" max="4" width="9.7109375" style="3" customWidth="1"/>
    <col min="5" max="5" width="12.421875" style="3" customWidth="1"/>
    <col min="6" max="6" width="13.28125" style="3" customWidth="1"/>
    <col min="7" max="11" width="9.140625" style="3" customWidth="1"/>
    <col min="12" max="12" width="7.140625" style="3" customWidth="1"/>
    <col min="13" max="16384" width="9.140625" style="3" customWidth="1"/>
  </cols>
  <sheetData>
    <row r="1" spans="1:2" ht="16.5">
      <c r="A1" s="6" t="s">
        <v>70</v>
      </c>
      <c r="B1" s="132" t="s">
        <v>126</v>
      </c>
    </row>
    <row r="3" spans="1:6" ht="15">
      <c r="A3" s="81" t="s">
        <v>253</v>
      </c>
      <c r="B3" s="138"/>
      <c r="C3" s="82"/>
      <c r="D3" s="83"/>
      <c r="E3" s="84"/>
      <c r="F3" s="85"/>
    </row>
    <row r="4" spans="1:6" s="169" customFormat="1" ht="14.25" customHeight="1">
      <c r="A4" s="314" t="s">
        <v>206</v>
      </c>
      <c r="B4" s="289"/>
      <c r="C4" s="289"/>
      <c r="D4" s="289"/>
      <c r="E4" s="289"/>
      <c r="F4" s="290"/>
    </row>
    <row r="5" spans="1:6" s="169" customFormat="1" ht="27" customHeight="1">
      <c r="A5" s="291" t="s">
        <v>205</v>
      </c>
      <c r="B5" s="315"/>
      <c r="C5" s="315"/>
      <c r="D5" s="315"/>
      <c r="E5" s="315"/>
      <c r="F5" s="316"/>
    </row>
    <row r="6" spans="1:6" s="169" customFormat="1" ht="14.25" customHeight="1">
      <c r="A6" s="282" t="s">
        <v>237</v>
      </c>
      <c r="B6" s="317"/>
      <c r="C6" s="317"/>
      <c r="D6" s="317"/>
      <c r="E6" s="317"/>
      <c r="F6" s="318"/>
    </row>
    <row r="9" spans="1:6" s="7" customFormat="1" ht="17.25" thickBot="1">
      <c r="A9" s="8"/>
      <c r="B9" s="135" t="s">
        <v>27</v>
      </c>
      <c r="C9" s="9" t="s">
        <v>28</v>
      </c>
      <c r="D9" s="9" t="s">
        <v>29</v>
      </c>
      <c r="E9" s="9" t="s">
        <v>30</v>
      </c>
      <c r="F9" s="9" t="s">
        <v>31</v>
      </c>
    </row>
    <row r="10" ht="17.25" thickTop="1"/>
    <row r="11" spans="1:6" ht="204">
      <c r="A11" s="102" t="s">
        <v>175</v>
      </c>
      <c r="B11" s="106" t="s">
        <v>498</v>
      </c>
      <c r="C11" s="201" t="s">
        <v>69</v>
      </c>
      <c r="D11" s="202">
        <v>4</v>
      </c>
      <c r="E11" s="203"/>
      <c r="F11" s="203">
        <f>D11*E11</f>
        <v>0</v>
      </c>
    </row>
    <row r="12" spans="1:6" s="103" customFormat="1" ht="12.75">
      <c r="A12" s="98"/>
      <c r="B12" s="129"/>
      <c r="C12" s="201"/>
      <c r="D12" s="202"/>
      <c r="E12" s="203"/>
      <c r="F12" s="203"/>
    </row>
    <row r="13" spans="1:6" ht="204">
      <c r="A13" s="102" t="s">
        <v>264</v>
      </c>
      <c r="B13" s="106" t="s">
        <v>499</v>
      </c>
      <c r="C13" s="201" t="s">
        <v>69</v>
      </c>
      <c r="D13" s="202">
        <v>4</v>
      </c>
      <c r="E13" s="203"/>
      <c r="F13" s="203">
        <f>D13*E13</f>
        <v>0</v>
      </c>
    </row>
    <row r="14" spans="1:6" s="103" customFormat="1" ht="12.75">
      <c r="A14" s="98"/>
      <c r="B14" s="129"/>
      <c r="C14" s="201"/>
      <c r="D14" s="202"/>
      <c r="E14" s="203"/>
      <c r="F14" s="203"/>
    </row>
    <row r="15" spans="1:6" ht="242.25">
      <c r="A15" s="102" t="s">
        <v>275</v>
      </c>
      <c r="B15" s="106" t="s">
        <v>500</v>
      </c>
      <c r="C15" s="201" t="s">
        <v>69</v>
      </c>
      <c r="D15" s="202">
        <v>2</v>
      </c>
      <c r="E15" s="203"/>
      <c r="F15" s="203">
        <f>D15*E15</f>
        <v>0</v>
      </c>
    </row>
    <row r="16" spans="1:6" s="103" customFormat="1" ht="12.75">
      <c r="A16" s="98"/>
      <c r="B16" s="129"/>
      <c r="C16" s="201"/>
      <c r="D16" s="202"/>
      <c r="E16" s="203"/>
      <c r="F16" s="203"/>
    </row>
    <row r="17" spans="1:6" ht="242.25">
      <c r="A17" s="102" t="s">
        <v>276</v>
      </c>
      <c r="B17" s="106" t="s">
        <v>501</v>
      </c>
      <c r="C17" s="201" t="s">
        <v>69</v>
      </c>
      <c r="D17" s="202">
        <v>1</v>
      </c>
      <c r="E17" s="203"/>
      <c r="F17" s="203">
        <f>D17*E17</f>
        <v>0</v>
      </c>
    </row>
    <row r="18" spans="1:6" s="103" customFormat="1" ht="12.75">
      <c r="A18" s="98"/>
      <c r="B18" s="129"/>
      <c r="C18" s="201"/>
      <c r="D18" s="202"/>
      <c r="E18" s="203"/>
      <c r="F18" s="203"/>
    </row>
    <row r="19" spans="1:6" ht="293.25">
      <c r="A19" s="102" t="s">
        <v>276</v>
      </c>
      <c r="B19" s="106" t="s">
        <v>502</v>
      </c>
      <c r="C19" s="201" t="s">
        <v>69</v>
      </c>
      <c r="D19" s="202">
        <v>1</v>
      </c>
      <c r="E19" s="203"/>
      <c r="F19" s="203">
        <f>D19*E19</f>
        <v>0</v>
      </c>
    </row>
    <row r="20" spans="1:6" s="103" customFormat="1" ht="12.75">
      <c r="A20" s="98"/>
      <c r="B20" s="129"/>
      <c r="C20" s="201"/>
      <c r="D20" s="202"/>
      <c r="E20" s="203"/>
      <c r="F20" s="203"/>
    </row>
    <row r="21" spans="1:6" ht="293.25">
      <c r="A21" s="102" t="s">
        <v>348</v>
      </c>
      <c r="B21" s="106" t="s">
        <v>503</v>
      </c>
      <c r="C21" s="201" t="s">
        <v>69</v>
      </c>
      <c r="D21" s="202">
        <v>1</v>
      </c>
      <c r="E21" s="203"/>
      <c r="F21" s="203">
        <f>D21*E21</f>
        <v>0</v>
      </c>
    </row>
    <row r="22" spans="1:6" s="103" customFormat="1" ht="12.75">
      <c r="A22" s="98"/>
      <c r="B22" s="129"/>
      <c r="C22" s="201"/>
      <c r="D22" s="202"/>
      <c r="E22" s="203"/>
      <c r="F22" s="203"/>
    </row>
    <row r="23" spans="1:6" ht="293.25">
      <c r="A23" s="102" t="s">
        <v>349</v>
      </c>
      <c r="B23" s="106" t="s">
        <v>504</v>
      </c>
      <c r="C23" s="201" t="s">
        <v>69</v>
      </c>
      <c r="D23" s="202">
        <v>2</v>
      </c>
      <c r="E23" s="203"/>
      <c r="F23" s="203">
        <f>D23*E23</f>
        <v>0</v>
      </c>
    </row>
    <row r="24" spans="1:6" s="103" customFormat="1" ht="12.75">
      <c r="A24" s="102"/>
      <c r="B24" s="129"/>
      <c r="C24" s="201"/>
      <c r="D24" s="202"/>
      <c r="E24" s="203"/>
      <c r="F24" s="203"/>
    </row>
    <row r="25" spans="1:6" ht="318.75">
      <c r="A25" s="102" t="s">
        <v>350</v>
      </c>
      <c r="B25" s="106" t="s">
        <v>505</v>
      </c>
      <c r="C25" s="201" t="s">
        <v>69</v>
      </c>
      <c r="D25" s="202">
        <v>1</v>
      </c>
      <c r="E25" s="203"/>
      <c r="F25" s="203">
        <f>D25*E25</f>
        <v>0</v>
      </c>
    </row>
    <row r="27" spans="1:6" ht="318.75">
      <c r="A27" s="102" t="s">
        <v>351</v>
      </c>
      <c r="B27" s="106" t="s">
        <v>506</v>
      </c>
      <c r="C27" s="201" t="s">
        <v>69</v>
      </c>
      <c r="D27" s="202">
        <v>2</v>
      </c>
      <c r="E27" s="203"/>
      <c r="F27" s="203">
        <f>D27*E27</f>
        <v>0</v>
      </c>
    </row>
    <row r="28" spans="1:6" s="103" customFormat="1" ht="12.75">
      <c r="A28" s="98"/>
      <c r="B28" s="241"/>
      <c r="C28" s="220"/>
      <c r="D28" s="221"/>
      <c r="E28" s="222"/>
      <c r="F28" s="203"/>
    </row>
    <row r="29" spans="1:6" ht="267.75">
      <c r="A29" s="102" t="s">
        <v>493</v>
      </c>
      <c r="B29" s="106" t="s">
        <v>507</v>
      </c>
      <c r="C29" s="201" t="s">
        <v>69</v>
      </c>
      <c r="D29" s="202">
        <v>2</v>
      </c>
      <c r="E29" s="203"/>
      <c r="F29" s="203">
        <f>D29*E29</f>
        <v>0</v>
      </c>
    </row>
    <row r="30" spans="1:6" s="103" customFormat="1" ht="12.75">
      <c r="A30" s="98"/>
      <c r="B30" s="241"/>
      <c r="C30" s="220"/>
      <c r="D30" s="221"/>
      <c r="E30" s="222"/>
      <c r="F30" s="203"/>
    </row>
    <row r="31" spans="1:6" ht="280.5">
      <c r="A31" s="102" t="s">
        <v>494</v>
      </c>
      <c r="B31" s="106" t="s">
        <v>508</v>
      </c>
      <c r="C31" s="201" t="s">
        <v>69</v>
      </c>
      <c r="D31" s="202">
        <v>1</v>
      </c>
      <c r="E31" s="203"/>
      <c r="F31" s="203">
        <f>D31*E31</f>
        <v>0</v>
      </c>
    </row>
    <row r="32" spans="1:6" s="103" customFormat="1" ht="12.75">
      <c r="A32" s="98"/>
      <c r="B32" s="241"/>
      <c r="C32" s="220"/>
      <c r="D32" s="221"/>
      <c r="E32" s="222"/>
      <c r="F32" s="203"/>
    </row>
    <row r="33" spans="1:6" ht="255">
      <c r="A33" s="102" t="s">
        <v>495</v>
      </c>
      <c r="B33" s="106" t="s">
        <v>496</v>
      </c>
      <c r="C33" s="201" t="s">
        <v>69</v>
      </c>
      <c r="D33" s="202">
        <v>1</v>
      </c>
      <c r="E33" s="203"/>
      <c r="F33" s="203">
        <f>D33*E33</f>
        <v>0</v>
      </c>
    </row>
    <row r="34" spans="1:6" s="103" customFormat="1" ht="12.75">
      <c r="A34" s="98"/>
      <c r="B34" s="241"/>
      <c r="C34" s="220"/>
      <c r="D34" s="221"/>
      <c r="E34" s="222"/>
      <c r="F34" s="203"/>
    </row>
    <row r="35" spans="1:6" ht="242.25">
      <c r="A35" s="102" t="s">
        <v>497</v>
      </c>
      <c r="B35" s="106" t="s">
        <v>509</v>
      </c>
      <c r="C35" s="201" t="s">
        <v>69</v>
      </c>
      <c r="D35" s="202">
        <v>1</v>
      </c>
      <c r="E35" s="203"/>
      <c r="F35" s="203">
        <f>D35*E35</f>
        <v>0</v>
      </c>
    </row>
    <row r="36" spans="1:6" s="103" customFormat="1" ht="12.75">
      <c r="A36" s="98"/>
      <c r="B36" s="241"/>
      <c r="C36" s="220"/>
      <c r="D36" s="221"/>
      <c r="E36" s="222"/>
      <c r="F36" s="203"/>
    </row>
    <row r="37" spans="1:6" s="113" customFormat="1" ht="25.5" customHeight="1" thickBot="1">
      <c r="A37" s="112"/>
      <c r="B37" s="150"/>
      <c r="C37" s="99"/>
      <c r="D37" s="100"/>
      <c r="E37" s="101"/>
      <c r="F37" s="101"/>
    </row>
    <row r="38" spans="1:6" s="7" customFormat="1" ht="17.25" thickBot="1">
      <c r="A38" s="97"/>
      <c r="B38" s="145" t="s">
        <v>127</v>
      </c>
      <c r="C38" s="94"/>
      <c r="D38" s="95"/>
      <c r="E38" s="96"/>
      <c r="F38" s="96">
        <f>SUM(F11:F37)</f>
        <v>0</v>
      </c>
    </row>
    <row r="39" ht="17.25" thickTop="1"/>
  </sheetData>
  <sheetProtection selectLockedCells="1" selectUnlockedCells="1"/>
  <mergeCells count="3">
    <mergeCell ref="A4:F4"/>
    <mergeCell ref="A5:F5"/>
    <mergeCell ref="A6:F6"/>
  </mergeCells>
  <printOptions/>
  <pageMargins left="0.7874015748031497" right="0.3937007874015748" top="0.984251968503937" bottom="0.984251968503937" header="0.5118110236220472" footer="0.5118110236220472"/>
  <pageSetup horizontalDpi="300" verticalDpi="300" orientation="portrait" paperSize="9" r:id="rId1"/>
  <headerFooter alignWithMargins="0">
    <oddHeader>&amp;R&amp;9POPIS OBRTNIŠKIH DEL
B/3.0 STAVBNO POHIŠTVO</oddHeader>
    <oddFooter>&amp;R&amp;P</oddFooter>
  </headerFooter>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F30"/>
  <sheetViews>
    <sheetView view="pageBreakPreview" zoomScaleSheetLayoutView="100" zoomScalePageLayoutView="0" workbookViewId="0" topLeftCell="A13">
      <selection activeCell="I30" sqref="I30"/>
    </sheetView>
  </sheetViews>
  <sheetFormatPr defaultColWidth="9.140625" defaultRowHeight="15"/>
  <cols>
    <col min="1" max="1" width="7.140625" style="14" customWidth="1"/>
    <col min="2" max="2" width="39.421875" style="22" customWidth="1"/>
    <col min="3" max="3" width="8.28125" style="3" customWidth="1"/>
    <col min="4" max="4" width="9.7109375" style="3" customWidth="1"/>
    <col min="5" max="5" width="12.421875" style="3" customWidth="1"/>
    <col min="6" max="6" width="13.28125" style="3" customWidth="1"/>
    <col min="7" max="11" width="9.140625" style="3" customWidth="1"/>
    <col min="12" max="12" width="7.140625" style="3" customWidth="1"/>
    <col min="13" max="16384" width="9.140625" style="3" customWidth="1"/>
  </cols>
  <sheetData>
    <row r="1" spans="1:2" ht="16.5">
      <c r="A1" s="6" t="s">
        <v>73</v>
      </c>
      <c r="B1" s="132" t="s">
        <v>82</v>
      </c>
    </row>
    <row r="2" spans="1:2" ht="16.5">
      <c r="A2" s="6"/>
      <c r="B2" s="132"/>
    </row>
    <row r="3" spans="1:6" ht="15">
      <c r="A3" s="88" t="s">
        <v>227</v>
      </c>
      <c r="B3" s="146"/>
      <c r="C3" s="89"/>
      <c r="D3" s="90"/>
      <c r="E3" s="91"/>
      <c r="F3" s="92"/>
    </row>
    <row r="4" spans="1:6" s="191" customFormat="1" ht="16.5" customHeight="1">
      <c r="A4" s="319" t="s">
        <v>228</v>
      </c>
      <c r="B4" s="320"/>
      <c r="C4" s="320"/>
      <c r="D4" s="320"/>
      <c r="E4" s="320"/>
      <c r="F4" s="321"/>
    </row>
    <row r="5" spans="1:6" s="190" customFormat="1" ht="14.25" customHeight="1">
      <c r="A5" s="322" t="s">
        <v>225</v>
      </c>
      <c r="B5" s="323"/>
      <c r="C5" s="323"/>
      <c r="D5" s="323"/>
      <c r="E5" s="323"/>
      <c r="F5" s="324"/>
    </row>
    <row r="6" spans="1:6" s="190" customFormat="1" ht="74.25" customHeight="1">
      <c r="A6" s="325" t="s">
        <v>226</v>
      </c>
      <c r="B6" s="326"/>
      <c r="C6" s="326"/>
      <c r="D6" s="326"/>
      <c r="E6" s="326"/>
      <c r="F6" s="327"/>
    </row>
    <row r="7" spans="1:2" ht="16.5">
      <c r="A7" s="6"/>
      <c r="B7" s="132"/>
    </row>
    <row r="9" spans="1:6" s="7" customFormat="1" ht="17.25" thickBot="1">
      <c r="A9" s="8"/>
      <c r="B9" s="135" t="s">
        <v>27</v>
      </c>
      <c r="C9" s="9" t="s">
        <v>28</v>
      </c>
      <c r="D9" s="9" t="s">
        <v>29</v>
      </c>
      <c r="E9" s="9" t="s">
        <v>30</v>
      </c>
      <c r="F9" s="9" t="s">
        <v>31</v>
      </c>
    </row>
    <row r="10" ht="17.25" thickTop="1"/>
    <row r="11" spans="1:2" s="103" customFormat="1" ht="97.5" customHeight="1">
      <c r="A11" s="102" t="s">
        <v>75</v>
      </c>
      <c r="B11" s="106" t="s">
        <v>263</v>
      </c>
    </row>
    <row r="12" spans="1:6" s="103" customFormat="1" ht="25.5">
      <c r="A12" s="105" t="s">
        <v>277</v>
      </c>
      <c r="B12" s="243" t="s">
        <v>449</v>
      </c>
      <c r="C12" s="201" t="s">
        <v>41</v>
      </c>
      <c r="D12" s="240">
        <f>166.18+28.53</f>
        <v>194.71</v>
      </c>
      <c r="E12" s="103">
        <v>0</v>
      </c>
      <c r="F12" s="203">
        <f>E12*D12</f>
        <v>0</v>
      </c>
    </row>
    <row r="13" spans="1:6" s="103" customFormat="1" ht="25.5">
      <c r="A13" s="105" t="s">
        <v>278</v>
      </c>
      <c r="B13" s="243" t="s">
        <v>455</v>
      </c>
      <c r="C13" s="201" t="s">
        <v>41</v>
      </c>
      <c r="D13" s="240">
        <f>36.81</f>
        <v>36.81</v>
      </c>
      <c r="E13" s="103">
        <v>0</v>
      </c>
      <c r="F13" s="203">
        <f>E13*D13</f>
        <v>0</v>
      </c>
    </row>
    <row r="14" spans="1:6" s="103" customFormat="1" ht="25.5">
      <c r="A14" s="105" t="s">
        <v>279</v>
      </c>
      <c r="B14" s="243" t="s">
        <v>457</v>
      </c>
      <c r="C14" s="201" t="s">
        <v>41</v>
      </c>
      <c r="D14" s="240">
        <f>101.84</f>
        <v>101.84</v>
      </c>
      <c r="E14" s="103">
        <v>0</v>
      </c>
      <c r="F14" s="203">
        <f>E14*D14</f>
        <v>0</v>
      </c>
    </row>
    <row r="15" spans="1:6" s="103" customFormat="1" ht="25.5">
      <c r="A15" s="105" t="s">
        <v>352</v>
      </c>
      <c r="B15" s="243" t="s">
        <v>461</v>
      </c>
      <c r="C15" s="201" t="s">
        <v>41</v>
      </c>
      <c r="D15" s="240">
        <v>35.64</v>
      </c>
      <c r="E15" s="103">
        <v>0</v>
      </c>
      <c r="F15" s="203">
        <f>E15*D15</f>
        <v>0</v>
      </c>
    </row>
    <row r="16" spans="1:6" s="103" customFormat="1" ht="25.5">
      <c r="A16" s="105" t="s">
        <v>353</v>
      </c>
      <c r="B16" s="243" t="s">
        <v>463</v>
      </c>
      <c r="C16" s="201" t="s">
        <v>41</v>
      </c>
      <c r="D16" s="240">
        <v>14.16</v>
      </c>
      <c r="E16" s="103">
        <v>0</v>
      </c>
      <c r="F16" s="203">
        <f>E16*D16</f>
        <v>0</v>
      </c>
    </row>
    <row r="17" spans="1:2" s="103" customFormat="1" ht="21" customHeight="1">
      <c r="A17" s="98"/>
      <c r="B17" s="129"/>
    </row>
    <row r="18" spans="1:6" s="103" customFormat="1" ht="36" customHeight="1">
      <c r="A18" s="102" t="s">
        <v>447</v>
      </c>
      <c r="B18" s="129" t="s">
        <v>450</v>
      </c>
      <c r="C18" s="201" t="s">
        <v>41</v>
      </c>
      <c r="D18" s="216">
        <f>166.18+28.53+101.84+14.16</f>
        <v>310.71000000000004</v>
      </c>
      <c r="E18" s="103">
        <v>0</v>
      </c>
      <c r="F18" s="203">
        <f>E18*D18</f>
        <v>0</v>
      </c>
    </row>
    <row r="19" spans="1:2" s="103" customFormat="1" ht="21" customHeight="1">
      <c r="A19" s="98"/>
      <c r="B19" s="129"/>
    </row>
    <row r="20" spans="1:6" s="103" customFormat="1" ht="35.25" customHeight="1">
      <c r="A20" s="102" t="s">
        <v>448</v>
      </c>
      <c r="B20" s="129" t="s">
        <v>357</v>
      </c>
      <c r="C20" s="201" t="s">
        <v>41</v>
      </c>
      <c r="D20" s="216">
        <f>36.81+35.64</f>
        <v>72.45</v>
      </c>
      <c r="E20" s="103">
        <v>0</v>
      </c>
      <c r="F20" s="203">
        <f>E20*D20</f>
        <v>0</v>
      </c>
    </row>
    <row r="21" spans="1:2" s="103" customFormat="1" ht="21" customHeight="1">
      <c r="A21" s="98"/>
      <c r="B21" s="129"/>
    </row>
    <row r="22" spans="1:6" s="103" customFormat="1" ht="98.25" customHeight="1">
      <c r="A22" s="102" t="s">
        <v>464</v>
      </c>
      <c r="B22" s="106" t="s">
        <v>451</v>
      </c>
      <c r="C22" s="201"/>
      <c r="D22" s="202"/>
      <c r="E22" s="203"/>
      <c r="F22" s="203"/>
    </row>
    <row r="23" spans="1:6" s="113" customFormat="1" ht="19.5" customHeight="1">
      <c r="A23" s="197" t="s">
        <v>277</v>
      </c>
      <c r="B23" s="250" t="s">
        <v>452</v>
      </c>
      <c r="C23" s="99" t="s">
        <v>41</v>
      </c>
      <c r="D23" s="250">
        <f>166.18</f>
        <v>166.18</v>
      </c>
      <c r="E23" s="103">
        <v>0</v>
      </c>
      <c r="F23" s="101">
        <f aca="true" t="shared" si="0" ref="F23:F28">E23*D23</f>
        <v>0</v>
      </c>
    </row>
    <row r="24" spans="1:6" s="113" customFormat="1" ht="19.5" customHeight="1">
      <c r="A24" s="197" t="s">
        <v>278</v>
      </c>
      <c r="B24" s="250" t="s">
        <v>453</v>
      </c>
      <c r="C24" s="99" t="s">
        <v>41</v>
      </c>
      <c r="D24" s="250">
        <f>28.53</f>
        <v>28.53</v>
      </c>
      <c r="E24" s="103">
        <v>0</v>
      </c>
      <c r="F24" s="101">
        <f t="shared" si="0"/>
        <v>0</v>
      </c>
    </row>
    <row r="25" spans="1:6" s="113" customFormat="1" ht="19.5" customHeight="1">
      <c r="A25" s="197" t="s">
        <v>279</v>
      </c>
      <c r="B25" s="250" t="s">
        <v>454</v>
      </c>
      <c r="C25" s="99" t="s">
        <v>41</v>
      </c>
      <c r="D25" s="250">
        <v>26.34</v>
      </c>
      <c r="E25" s="103">
        <v>0</v>
      </c>
      <c r="F25" s="101">
        <f t="shared" si="0"/>
        <v>0</v>
      </c>
    </row>
    <row r="26" spans="1:6" s="113" customFormat="1" ht="19.5" customHeight="1">
      <c r="A26" s="197" t="s">
        <v>352</v>
      </c>
      <c r="B26" s="250" t="s">
        <v>456</v>
      </c>
      <c r="C26" s="99" t="s">
        <v>41</v>
      </c>
      <c r="D26" s="250">
        <v>36.81</v>
      </c>
      <c r="E26" s="103">
        <v>0</v>
      </c>
      <c r="F26" s="101">
        <f t="shared" si="0"/>
        <v>0</v>
      </c>
    </row>
    <row r="27" spans="1:6" s="113" customFormat="1" ht="19.5" customHeight="1">
      <c r="A27" s="197" t="s">
        <v>353</v>
      </c>
      <c r="B27" s="250" t="s">
        <v>458</v>
      </c>
      <c r="C27" s="99" t="s">
        <v>41</v>
      </c>
      <c r="D27" s="250">
        <f>14.16+101.84</f>
        <v>116</v>
      </c>
      <c r="E27" s="103">
        <v>0</v>
      </c>
      <c r="F27" s="101">
        <f t="shared" si="0"/>
        <v>0</v>
      </c>
    </row>
    <row r="28" spans="1:6" s="113" customFormat="1" ht="19.5" customHeight="1">
      <c r="A28" s="197" t="s">
        <v>354</v>
      </c>
      <c r="B28" s="250" t="s">
        <v>462</v>
      </c>
      <c r="C28" s="99" t="s">
        <v>41</v>
      </c>
      <c r="D28" s="250">
        <v>35.64</v>
      </c>
      <c r="E28" s="103">
        <v>0</v>
      </c>
      <c r="F28" s="101">
        <f t="shared" si="0"/>
        <v>0</v>
      </c>
    </row>
    <row r="29" spans="1:6" s="113" customFormat="1" ht="33.75" customHeight="1" thickBot="1">
      <c r="A29" s="112"/>
      <c r="B29" s="150"/>
      <c r="C29" s="99"/>
      <c r="D29" s="100"/>
      <c r="E29" s="101"/>
      <c r="F29" s="101"/>
    </row>
    <row r="30" spans="1:6" s="7" customFormat="1" ht="17.25" thickBot="1">
      <c r="A30" s="97"/>
      <c r="B30" s="145" t="s">
        <v>82</v>
      </c>
      <c r="C30" s="94"/>
      <c r="D30" s="95"/>
      <c r="E30" s="96"/>
      <c r="F30" s="96">
        <f>SUM(F12:F29)</f>
        <v>0</v>
      </c>
    </row>
    <row r="31" ht="17.25" thickTop="1"/>
  </sheetData>
  <sheetProtection selectLockedCells="1" selectUnlockedCells="1"/>
  <mergeCells count="3">
    <mergeCell ref="A4:F4"/>
    <mergeCell ref="A5:F5"/>
    <mergeCell ref="A6:F6"/>
  </mergeCells>
  <printOptions/>
  <pageMargins left="0.7874015748031497" right="0.3937007874015748" top="0.984251968503937" bottom="0.984251968503937" header="0.5118110236220472" footer="0.5118110236220472"/>
  <pageSetup horizontalDpi="300" verticalDpi="300" orientation="portrait" paperSize="9" r:id="rId1"/>
  <headerFooter alignWithMargins="0">
    <oddHeader>&amp;R&amp;9POPIS OBRTNIŠKIH DEL
B/4.0 ESTRIH</oddHeader>
    <oddFooter>&amp;R&amp;P</oddFooter>
  </headerFooter>
  <rowBreaks count="1" manualBreakCount="1">
    <brk id="21" max="5" man="1"/>
  </rowBreaks>
  <colBreaks count="1" manualBreakCount="1">
    <brk id="8" max="65535" man="1"/>
  </colBreaks>
</worksheet>
</file>

<file path=xl/worksheets/sheet14.xml><?xml version="1.0" encoding="utf-8"?>
<worksheet xmlns="http://schemas.openxmlformats.org/spreadsheetml/2006/main" xmlns:r="http://schemas.openxmlformats.org/officeDocument/2006/relationships">
  <dimension ref="A1:G19"/>
  <sheetViews>
    <sheetView view="pageBreakPreview" zoomScaleSheetLayoutView="100" zoomScalePageLayoutView="0" workbookViewId="0" topLeftCell="A1">
      <selection activeCell="E18" sqref="E18"/>
    </sheetView>
  </sheetViews>
  <sheetFormatPr defaultColWidth="9.140625" defaultRowHeight="15"/>
  <cols>
    <col min="1" max="1" width="7.140625" style="14" customWidth="1"/>
    <col min="2" max="2" width="39.421875" style="22" customWidth="1"/>
    <col min="3" max="3" width="8.28125" style="3" customWidth="1"/>
    <col min="4" max="4" width="11.421875" style="3" customWidth="1"/>
    <col min="5" max="6" width="11.57421875" style="3" customWidth="1"/>
    <col min="7" max="11" width="9.140625" style="3" customWidth="1"/>
    <col min="12" max="12" width="7.140625" style="3" customWidth="1"/>
    <col min="13" max="16384" width="9.140625" style="3" customWidth="1"/>
  </cols>
  <sheetData>
    <row r="1" spans="1:2" ht="16.5">
      <c r="A1" s="6" t="s">
        <v>80</v>
      </c>
      <c r="B1" s="132" t="s">
        <v>85</v>
      </c>
    </row>
    <row r="2" spans="1:2" ht="16.5">
      <c r="A2" s="6"/>
      <c r="B2" s="132"/>
    </row>
    <row r="3" spans="1:6" ht="15">
      <c r="A3" s="81" t="s">
        <v>152</v>
      </c>
      <c r="B3" s="138"/>
      <c r="C3" s="82"/>
      <c r="D3" s="83"/>
      <c r="E3" s="84"/>
      <c r="F3" s="85"/>
    </row>
    <row r="4" spans="1:6" s="170" customFormat="1" ht="15" customHeight="1">
      <c r="A4" s="328" t="s">
        <v>220</v>
      </c>
      <c r="B4" s="329"/>
      <c r="C4" s="329"/>
      <c r="D4" s="329"/>
      <c r="E4" s="329"/>
      <c r="F4" s="330"/>
    </row>
    <row r="5" spans="1:6" s="170" customFormat="1" ht="15" customHeight="1">
      <c r="A5" s="331" t="s">
        <v>210</v>
      </c>
      <c r="B5" s="308"/>
      <c r="C5" s="308"/>
      <c r="D5" s="308"/>
      <c r="E5" s="308"/>
      <c r="F5" s="309"/>
    </row>
    <row r="6" spans="1:6" s="170" customFormat="1" ht="27" customHeight="1">
      <c r="A6" s="332" t="s">
        <v>211</v>
      </c>
      <c r="B6" s="304"/>
      <c r="C6" s="304"/>
      <c r="D6" s="304"/>
      <c r="E6" s="304"/>
      <c r="F6" s="305"/>
    </row>
    <row r="7" spans="1:2" ht="16.5">
      <c r="A7" s="6"/>
      <c r="B7" s="132"/>
    </row>
    <row r="9" spans="1:6" s="7" customFormat="1" ht="17.25" thickBot="1">
      <c r="A9" s="8"/>
      <c r="B9" s="135" t="s">
        <v>27</v>
      </c>
      <c r="C9" s="9" t="s">
        <v>28</v>
      </c>
      <c r="D9" s="9" t="s">
        <v>29</v>
      </c>
      <c r="E9" s="9" t="s">
        <v>30</v>
      </c>
      <c r="F9" s="9" t="s">
        <v>31</v>
      </c>
    </row>
    <row r="10" ht="17.25" thickTop="1"/>
    <row r="11" spans="1:7" s="25" customFormat="1" ht="96" customHeight="1">
      <c r="A11" s="102" t="s">
        <v>76</v>
      </c>
      <c r="B11" s="106" t="s">
        <v>469</v>
      </c>
      <c r="C11" s="201" t="s">
        <v>41</v>
      </c>
      <c r="D11" s="202">
        <v>335.47</v>
      </c>
      <c r="E11" s="202">
        <v>0</v>
      </c>
      <c r="F11" s="203">
        <f>E11*D11</f>
        <v>0</v>
      </c>
      <c r="G11" s="103"/>
    </row>
    <row r="12" spans="1:6" s="25" customFormat="1" ht="12.75">
      <c r="A12" s="102"/>
      <c r="B12" s="106"/>
      <c r="C12" s="99"/>
      <c r="D12" s="100"/>
      <c r="E12" s="202"/>
      <c r="F12" s="101"/>
    </row>
    <row r="13" spans="1:7" s="25" customFormat="1" ht="57" customHeight="1">
      <c r="A13" s="102" t="s">
        <v>243</v>
      </c>
      <c r="B13" s="106" t="s">
        <v>468</v>
      </c>
      <c r="C13" s="201" t="s">
        <v>41</v>
      </c>
      <c r="D13" s="202">
        <v>36.81</v>
      </c>
      <c r="E13" s="202">
        <v>0</v>
      </c>
      <c r="F13" s="203">
        <f>E13*D13</f>
        <v>0</v>
      </c>
      <c r="G13" s="103"/>
    </row>
    <row r="14" spans="1:6" s="103" customFormat="1" ht="12.75">
      <c r="A14" s="102"/>
      <c r="B14" s="106"/>
      <c r="C14" s="201"/>
      <c r="D14" s="202"/>
      <c r="E14" s="202"/>
      <c r="F14" s="203"/>
    </row>
    <row r="15" spans="1:7" s="25" customFormat="1" ht="60.75" customHeight="1">
      <c r="A15" s="102" t="s">
        <v>356</v>
      </c>
      <c r="B15" s="106" t="s">
        <v>467</v>
      </c>
      <c r="C15" s="201" t="s">
        <v>41</v>
      </c>
      <c r="D15" s="202">
        <v>24.02</v>
      </c>
      <c r="E15" s="202">
        <v>0</v>
      </c>
      <c r="F15" s="203">
        <f>E15*D15</f>
        <v>0</v>
      </c>
      <c r="G15" s="103"/>
    </row>
    <row r="16" spans="1:6" s="25" customFormat="1" ht="12.75">
      <c r="A16" s="102"/>
      <c r="B16" s="106"/>
      <c r="C16" s="99"/>
      <c r="D16" s="100"/>
      <c r="E16" s="202"/>
      <c r="F16" s="101"/>
    </row>
    <row r="17" spans="1:6" s="113" customFormat="1" ht="30" customHeight="1">
      <c r="A17" s="102" t="s">
        <v>466</v>
      </c>
      <c r="B17" s="106" t="s">
        <v>465</v>
      </c>
      <c r="C17" s="201" t="s">
        <v>33</v>
      </c>
      <c r="D17" s="202">
        <v>16.5</v>
      </c>
      <c r="E17" s="202">
        <v>0</v>
      </c>
      <c r="F17" s="203">
        <f>E17*D17</f>
        <v>0</v>
      </c>
    </row>
    <row r="18" spans="1:6" s="25" customFormat="1" ht="24" customHeight="1" thickBot="1">
      <c r="A18" s="102"/>
      <c r="B18" s="106"/>
      <c r="C18" s="99"/>
      <c r="D18" s="100"/>
      <c r="E18" s="202"/>
      <c r="F18" s="101"/>
    </row>
    <row r="19" spans="1:6" s="7" customFormat="1" ht="17.25" thickBot="1">
      <c r="A19" s="97"/>
      <c r="B19" s="145" t="s">
        <v>87</v>
      </c>
      <c r="C19" s="94"/>
      <c r="D19" s="95"/>
      <c r="E19" s="96"/>
      <c r="F19" s="96">
        <f>SUM(F11:F18)</f>
        <v>0</v>
      </c>
    </row>
  </sheetData>
  <sheetProtection selectLockedCells="1" selectUnlockedCells="1"/>
  <mergeCells count="3">
    <mergeCell ref="A4:F4"/>
    <mergeCell ref="A5:F5"/>
    <mergeCell ref="A6:F6"/>
  </mergeCells>
  <printOptions/>
  <pageMargins left="0.7874015748031497" right="0.3937007874015748" top="0.984251968503937" bottom="0.984251968503937" header="0.5118110236220472" footer="0.5118110236220472"/>
  <pageSetup horizontalDpi="300" verticalDpi="300" orientation="portrait" paperSize="9" r:id="rId1"/>
  <headerFooter alignWithMargins="0">
    <oddHeader>&amp;R&amp;9POPIS OBRTNIŠKIH DEL
B/5.0 TLAKARSKA DELA</oddHeader>
    <oddFooter>&amp;R&amp;P</odd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9">
      <selection activeCell="E25" sqref="E25"/>
    </sheetView>
  </sheetViews>
  <sheetFormatPr defaultColWidth="9.140625" defaultRowHeight="15"/>
  <cols>
    <col min="1" max="1" width="7.140625" style="14" customWidth="1"/>
    <col min="2" max="2" width="39.421875" style="22" customWidth="1"/>
    <col min="3" max="3" width="8.28125" style="3" customWidth="1"/>
    <col min="4" max="4" width="9.7109375" style="3" customWidth="1"/>
    <col min="5" max="5" width="12.421875" style="3" customWidth="1"/>
    <col min="6" max="6" width="13.28125" style="3" customWidth="1"/>
    <col min="7" max="11" width="9.140625" style="3" customWidth="1"/>
    <col min="12" max="12" width="7.140625" style="3" customWidth="1"/>
    <col min="13" max="16384" width="9.140625" style="3" customWidth="1"/>
  </cols>
  <sheetData>
    <row r="1" spans="1:2" ht="16.5">
      <c r="A1" s="6" t="s">
        <v>81</v>
      </c>
      <c r="B1" s="132" t="s">
        <v>89</v>
      </c>
    </row>
    <row r="2" spans="1:2" ht="16.5">
      <c r="A2" s="6"/>
      <c r="B2" s="132"/>
    </row>
    <row r="3" spans="1:6" ht="15">
      <c r="A3" s="81" t="s">
        <v>153</v>
      </c>
      <c r="B3" s="138"/>
      <c r="C3" s="82"/>
      <c r="D3" s="83"/>
      <c r="E3" s="84"/>
      <c r="F3" s="85"/>
    </row>
    <row r="4" spans="1:6" s="170" customFormat="1" ht="13.5">
      <c r="A4" s="333" t="s">
        <v>224</v>
      </c>
      <c r="B4" s="334"/>
      <c r="C4" s="334"/>
      <c r="D4" s="334"/>
      <c r="E4" s="334"/>
      <c r="F4" s="335"/>
    </row>
    <row r="5" spans="1:6" s="170" customFormat="1" ht="41.25" customHeight="1">
      <c r="A5" s="331" t="s">
        <v>215</v>
      </c>
      <c r="B5" s="308"/>
      <c r="C5" s="308"/>
      <c r="D5" s="308"/>
      <c r="E5" s="308"/>
      <c r="F5" s="309"/>
    </row>
    <row r="6" spans="1:6" s="170" customFormat="1" ht="15" customHeight="1">
      <c r="A6" s="331" t="s">
        <v>212</v>
      </c>
      <c r="B6" s="336"/>
      <c r="C6" s="336"/>
      <c r="D6" s="336"/>
      <c r="E6" s="336"/>
      <c r="F6" s="337"/>
    </row>
    <row r="7" spans="1:6" s="170" customFormat="1" ht="44.25" customHeight="1">
      <c r="A7" s="331" t="s">
        <v>213</v>
      </c>
      <c r="B7" s="308"/>
      <c r="C7" s="308"/>
      <c r="D7" s="308"/>
      <c r="E7" s="308"/>
      <c r="F7" s="309"/>
    </row>
    <row r="8" spans="1:6" s="170" customFormat="1" ht="15" customHeight="1">
      <c r="A8" s="331" t="s">
        <v>214</v>
      </c>
      <c r="B8" s="308"/>
      <c r="C8" s="308"/>
      <c r="D8" s="308"/>
      <c r="E8" s="308"/>
      <c r="F8" s="309"/>
    </row>
    <row r="9" spans="1:6" s="170" customFormat="1" ht="12.75" customHeight="1">
      <c r="A9" s="332" t="s">
        <v>229</v>
      </c>
      <c r="B9" s="304"/>
      <c r="C9" s="304"/>
      <c r="D9" s="304"/>
      <c r="E9" s="304"/>
      <c r="F9" s="305"/>
    </row>
    <row r="10" spans="1:2" ht="16.5">
      <c r="A10" s="6"/>
      <c r="B10" s="132"/>
    </row>
    <row r="12" spans="1:6" s="7" customFormat="1" ht="17.25" thickBot="1">
      <c r="A12" s="8"/>
      <c r="B12" s="135" t="s">
        <v>27</v>
      </c>
      <c r="C12" s="9" t="s">
        <v>28</v>
      </c>
      <c r="D12" s="9" t="s">
        <v>29</v>
      </c>
      <c r="E12" s="9" t="s">
        <v>30</v>
      </c>
      <c r="F12" s="9" t="s">
        <v>31</v>
      </c>
    </row>
    <row r="13" ht="17.25" thickTop="1"/>
    <row r="14" spans="1:8" ht="99" customHeight="1">
      <c r="A14" s="102" t="s">
        <v>83</v>
      </c>
      <c r="B14" s="106" t="s">
        <v>470</v>
      </c>
      <c r="C14" s="201" t="s">
        <v>41</v>
      </c>
      <c r="D14" s="202">
        <v>77.43</v>
      </c>
      <c r="E14" s="202">
        <v>0</v>
      </c>
      <c r="F14" s="203">
        <f>E14*D14</f>
        <v>0</v>
      </c>
      <c r="H14" s="3">
        <v>0.5</v>
      </c>
    </row>
    <row r="15" ht="16.5">
      <c r="E15" s="202"/>
    </row>
    <row r="16" spans="1:7" s="260" customFormat="1" ht="114.75">
      <c r="A16" s="257" t="s">
        <v>162</v>
      </c>
      <c r="B16" s="129" t="s">
        <v>471</v>
      </c>
      <c r="C16" s="258" t="s">
        <v>41</v>
      </c>
      <c r="D16" s="213">
        <v>35.64</v>
      </c>
      <c r="E16" s="213">
        <v>0</v>
      </c>
      <c r="F16" s="217">
        <f>E16*D16</f>
        <v>0</v>
      </c>
      <c r="G16" s="259"/>
    </row>
    <row r="17" spans="1:7" s="25" customFormat="1" ht="12.75">
      <c r="A17" s="98"/>
      <c r="B17" s="106"/>
      <c r="E17" s="202"/>
      <c r="G17" s="103"/>
    </row>
    <row r="18" spans="1:7" s="25" customFormat="1" ht="78" customHeight="1">
      <c r="A18" s="102" t="s">
        <v>358</v>
      </c>
      <c r="B18" s="106" t="s">
        <v>472</v>
      </c>
      <c r="C18" s="201" t="s">
        <v>41</v>
      </c>
      <c r="D18" s="202">
        <v>33.68</v>
      </c>
      <c r="E18" s="202">
        <v>0</v>
      </c>
      <c r="F18" s="203">
        <f>E18*D18</f>
        <v>0</v>
      </c>
      <c r="G18" s="103"/>
    </row>
    <row r="19" spans="1:7" s="25" customFormat="1" ht="12.75">
      <c r="A19" s="98"/>
      <c r="B19" s="106"/>
      <c r="C19" s="201"/>
      <c r="D19" s="202"/>
      <c r="E19" s="202"/>
      <c r="F19" s="203"/>
      <c r="G19" s="103"/>
    </row>
    <row r="20" spans="1:7" s="260" customFormat="1" ht="98.25" customHeight="1">
      <c r="A20" s="257" t="s">
        <v>473</v>
      </c>
      <c r="B20" s="129" t="s">
        <v>475</v>
      </c>
      <c r="C20" s="258" t="s">
        <v>41</v>
      </c>
      <c r="D20" s="213">
        <v>110.98</v>
      </c>
      <c r="E20" s="213">
        <v>0</v>
      </c>
      <c r="F20" s="217">
        <f>E20*D20</f>
        <v>0</v>
      </c>
      <c r="G20" s="259"/>
    </row>
    <row r="21" ht="16.5">
      <c r="E21" s="202"/>
    </row>
    <row r="22" spans="1:7" s="25" customFormat="1" ht="75" customHeight="1">
      <c r="A22" s="102" t="s">
        <v>474</v>
      </c>
      <c r="B22" s="106" t="s">
        <v>476</v>
      </c>
      <c r="C22" s="201" t="s">
        <v>41</v>
      </c>
      <c r="D22" s="202">
        <v>21.5</v>
      </c>
      <c r="E22" s="202">
        <v>0</v>
      </c>
      <c r="F22" s="203">
        <f>E22*D22</f>
        <v>0</v>
      </c>
      <c r="G22" s="103"/>
    </row>
    <row r="23" ht="30.75" customHeight="1" thickBot="1"/>
    <row r="24" spans="1:6" s="7" customFormat="1" ht="17.25" thickBot="1">
      <c r="A24" s="97"/>
      <c r="B24" s="145" t="s">
        <v>90</v>
      </c>
      <c r="C24" s="94"/>
      <c r="D24" s="95"/>
      <c r="E24" s="96"/>
      <c r="F24" s="96">
        <f>SUM(F13:F23)</f>
        <v>0</v>
      </c>
    </row>
    <row r="26" ht="15.75" customHeight="1"/>
  </sheetData>
  <sheetProtection selectLockedCells="1" selectUnlockedCells="1"/>
  <mergeCells count="6">
    <mergeCell ref="A4:F4"/>
    <mergeCell ref="A5:F5"/>
    <mergeCell ref="A6:F6"/>
    <mergeCell ref="A7:F7"/>
    <mergeCell ref="A8:F8"/>
    <mergeCell ref="A9:F9"/>
  </mergeCells>
  <printOptions/>
  <pageMargins left="0.7874015748031497" right="0.3937007874015748" top="0.984251968503937" bottom="0.984251968503937" header="0.5118110236220472" footer="0.5118110236220472"/>
  <pageSetup horizontalDpi="300" verticalDpi="300" orientation="portrait" paperSize="9" scale="87" r:id="rId1"/>
  <headerFooter alignWithMargins="0">
    <oddHeader>&amp;R&amp;9POPIS OBRTNIŠKIH DEL
B/6.0 KERAMIČARSKA DELA</oddHeader>
    <oddFooter>&amp;R&amp;P</oddFooter>
  </headerFooter>
  <colBreaks count="1" manualBreakCount="1">
    <brk id="8" max="65535" man="1"/>
  </colBreaks>
</worksheet>
</file>

<file path=xl/worksheets/sheet16.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
      <selection activeCell="E23" sqref="E23"/>
    </sheetView>
  </sheetViews>
  <sheetFormatPr defaultColWidth="9.140625" defaultRowHeight="15"/>
  <cols>
    <col min="1" max="1" width="7.140625" style="14" customWidth="1"/>
    <col min="2" max="2" width="39.421875" style="22" customWidth="1"/>
    <col min="3" max="3" width="8.28125" style="3" customWidth="1"/>
    <col min="4" max="4" width="10.421875" style="3" customWidth="1"/>
    <col min="5" max="5" width="12.57421875" style="3" customWidth="1"/>
    <col min="6" max="6" width="12.421875" style="3" customWidth="1"/>
    <col min="7" max="11" width="9.140625" style="3" customWidth="1"/>
    <col min="12" max="12" width="7.140625" style="3" customWidth="1"/>
    <col min="13" max="16384" width="9.140625" style="3" customWidth="1"/>
  </cols>
  <sheetData>
    <row r="1" spans="1:2" ht="16.5">
      <c r="A1" s="6" t="s">
        <v>84</v>
      </c>
      <c r="B1" s="132" t="s">
        <v>91</v>
      </c>
    </row>
    <row r="2" spans="1:2" ht="16.5">
      <c r="A2" s="6"/>
      <c r="B2" s="132"/>
    </row>
    <row r="3" spans="1:6" s="189" customFormat="1" ht="15">
      <c r="A3" s="81" t="s">
        <v>154</v>
      </c>
      <c r="B3" s="138"/>
      <c r="C3" s="82"/>
      <c r="D3" s="83"/>
      <c r="E3" s="84"/>
      <c r="F3" s="85"/>
    </row>
    <row r="4" spans="1:6" s="165" customFormat="1" ht="13.5" customHeight="1">
      <c r="A4" s="328" t="s">
        <v>221</v>
      </c>
      <c r="B4" s="289"/>
      <c r="C4" s="289"/>
      <c r="D4" s="289"/>
      <c r="E4" s="289"/>
      <c r="F4" s="290"/>
    </row>
    <row r="5" spans="1:6" s="170" customFormat="1" ht="41.25" customHeight="1">
      <c r="A5" s="291" t="s">
        <v>216</v>
      </c>
      <c r="B5" s="315"/>
      <c r="C5" s="315"/>
      <c r="D5" s="315"/>
      <c r="E5" s="315"/>
      <c r="F5" s="316"/>
    </row>
    <row r="6" spans="1:6" s="170" customFormat="1" ht="15.75" customHeight="1">
      <c r="A6" s="331" t="s">
        <v>217</v>
      </c>
      <c r="B6" s="308"/>
      <c r="C6" s="308"/>
      <c r="D6" s="308"/>
      <c r="E6" s="308"/>
      <c r="F6" s="309"/>
    </row>
    <row r="7" spans="1:6" s="170" customFormat="1" ht="29.25" customHeight="1">
      <c r="A7" s="331" t="s">
        <v>218</v>
      </c>
      <c r="B7" s="308"/>
      <c r="C7" s="308"/>
      <c r="D7" s="308"/>
      <c r="E7" s="308"/>
      <c r="F7" s="309"/>
    </row>
    <row r="8" spans="1:6" s="170" customFormat="1" ht="27.75" customHeight="1">
      <c r="A8" s="332" t="s">
        <v>219</v>
      </c>
      <c r="B8" s="304"/>
      <c r="C8" s="304"/>
      <c r="D8" s="304"/>
      <c r="E8" s="304"/>
      <c r="F8" s="305"/>
    </row>
    <row r="9" spans="1:2" ht="16.5">
      <c r="A9" s="6"/>
      <c r="B9" s="132"/>
    </row>
    <row r="11" spans="1:6" s="7" customFormat="1" ht="17.25" thickBot="1">
      <c r="A11" s="8"/>
      <c r="B11" s="135" t="s">
        <v>27</v>
      </c>
      <c r="C11" s="9" t="s">
        <v>28</v>
      </c>
      <c r="D11" s="9" t="s">
        <v>29</v>
      </c>
      <c r="E11" s="9" t="s">
        <v>30</v>
      </c>
      <c r="F11" s="9" t="s">
        <v>31</v>
      </c>
    </row>
    <row r="12" ht="17.25" thickTop="1"/>
    <row r="13" spans="1:6" s="25" customFormat="1" ht="55.5" customHeight="1">
      <c r="A13" s="102" t="s">
        <v>86</v>
      </c>
      <c r="B13" s="106" t="s">
        <v>480</v>
      </c>
      <c r="C13" s="201" t="s">
        <v>41</v>
      </c>
      <c r="D13" s="202">
        <v>460.8</v>
      </c>
      <c r="E13" s="202">
        <v>0</v>
      </c>
      <c r="F13" s="203">
        <f>E13*D13</f>
        <v>0</v>
      </c>
    </row>
    <row r="14" spans="1:6" s="25" customFormat="1" ht="23.25" customHeight="1">
      <c r="A14" s="98"/>
      <c r="B14" s="106"/>
      <c r="C14" s="201"/>
      <c r="D14" s="202"/>
      <c r="E14" s="202"/>
      <c r="F14" s="203"/>
    </row>
    <row r="15" spans="1:6" s="25" customFormat="1" ht="71.25" customHeight="1">
      <c r="A15" s="102" t="s">
        <v>247</v>
      </c>
      <c r="B15" s="106" t="s">
        <v>479</v>
      </c>
      <c r="C15" s="201" t="s">
        <v>41</v>
      </c>
      <c r="D15" s="202">
        <v>85.38</v>
      </c>
      <c r="E15" s="202">
        <v>0</v>
      </c>
      <c r="F15" s="203">
        <f>E15*D15</f>
        <v>0</v>
      </c>
    </row>
    <row r="16" spans="1:6" s="25" customFormat="1" ht="23.25" customHeight="1">
      <c r="A16" s="98"/>
      <c r="B16" s="106"/>
      <c r="C16" s="201"/>
      <c r="D16" s="202"/>
      <c r="E16" s="202"/>
      <c r="F16" s="203"/>
    </row>
    <row r="17" spans="1:6" s="25" customFormat="1" ht="69" customHeight="1">
      <c r="A17" s="102" t="s">
        <v>481</v>
      </c>
      <c r="B17" s="106" t="s">
        <v>478</v>
      </c>
      <c r="C17" s="201" t="s">
        <v>41</v>
      </c>
      <c r="D17" s="202">
        <v>726.38</v>
      </c>
      <c r="E17" s="202">
        <v>0</v>
      </c>
      <c r="F17" s="203">
        <f>E17*D17</f>
        <v>0</v>
      </c>
    </row>
    <row r="18" spans="1:6" s="25" customFormat="1" ht="12.75">
      <c r="A18" s="102"/>
      <c r="B18" s="106"/>
      <c r="C18" s="201"/>
      <c r="D18" s="202"/>
      <c r="E18" s="202"/>
      <c r="F18" s="203"/>
    </row>
    <row r="19" spans="1:6" s="25" customFormat="1" ht="70.5" customHeight="1">
      <c r="A19" s="102" t="s">
        <v>482</v>
      </c>
      <c r="B19" s="106" t="s">
        <v>477</v>
      </c>
      <c r="C19" s="201" t="s">
        <v>41</v>
      </c>
      <c r="D19" s="202">
        <v>26.4</v>
      </c>
      <c r="E19" s="202">
        <v>0</v>
      </c>
      <c r="F19" s="203">
        <f>E19*D19</f>
        <v>0</v>
      </c>
    </row>
    <row r="20" spans="1:6" ht="27" customHeight="1" thickBot="1">
      <c r="A20" s="13"/>
      <c r="B20" s="151"/>
      <c r="C20" s="10"/>
      <c r="D20" s="11"/>
      <c r="E20" s="12"/>
      <c r="F20" s="12"/>
    </row>
    <row r="21" spans="1:6" s="7" customFormat="1" ht="17.25" thickBot="1">
      <c r="A21" s="97"/>
      <c r="B21" s="145" t="s">
        <v>92</v>
      </c>
      <c r="C21" s="94"/>
      <c r="D21" s="95"/>
      <c r="E21" s="96"/>
      <c r="F21" s="96">
        <f>SUM(F12:F20)</f>
        <v>0</v>
      </c>
    </row>
  </sheetData>
  <sheetProtection selectLockedCells="1" selectUnlockedCells="1"/>
  <mergeCells count="5">
    <mergeCell ref="A4:F4"/>
    <mergeCell ref="A5:F5"/>
    <mergeCell ref="A6:F6"/>
    <mergeCell ref="A7:F7"/>
    <mergeCell ref="A8:F8"/>
  </mergeCells>
  <printOptions/>
  <pageMargins left="0.7874015748031497" right="0.3937007874015748" top="0.984251968503937" bottom="0.984251968503937" header="0.5118110236220472" footer="0.5118110236220472"/>
  <pageSetup horizontalDpi="300" verticalDpi="300" orientation="portrait" paperSize="9" r:id="rId1"/>
  <headerFooter alignWithMargins="0">
    <oddHeader>&amp;R&amp;9POPIS OBRTNIŠKIH DEL
B/7.0 SLIKOPLESKARSKA DELA</oddHeader>
    <oddFooter>&amp;R&amp;P</oddFoot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6">
      <selection activeCell="E22" sqref="E22"/>
    </sheetView>
  </sheetViews>
  <sheetFormatPr defaultColWidth="9.140625" defaultRowHeight="15"/>
  <cols>
    <col min="1" max="1" width="7.140625" style="14" customWidth="1"/>
    <col min="2" max="2" width="39.421875" style="22" customWidth="1"/>
    <col min="3" max="3" width="8.28125" style="3" customWidth="1"/>
    <col min="4" max="4" width="11.28125" style="3" customWidth="1"/>
    <col min="5" max="5" width="11.8515625" style="3" customWidth="1"/>
    <col min="6" max="6" width="11.00390625" style="3" customWidth="1"/>
    <col min="7" max="11" width="9.140625" style="3" customWidth="1"/>
    <col min="12" max="12" width="7.140625" style="3" customWidth="1"/>
    <col min="13" max="16384" width="9.140625" style="3" customWidth="1"/>
  </cols>
  <sheetData>
    <row r="1" spans="1:2" ht="16.5">
      <c r="A1" s="6" t="s">
        <v>88</v>
      </c>
      <c r="B1" s="132" t="s">
        <v>239</v>
      </c>
    </row>
    <row r="2" spans="1:2" ht="16.5">
      <c r="A2" s="6"/>
      <c r="B2" s="132"/>
    </row>
    <row r="3" spans="1:2" ht="16.5">
      <c r="A3" s="6"/>
      <c r="B3" s="132"/>
    </row>
    <row r="4" ht="16.5">
      <c r="A4" s="18"/>
    </row>
    <row r="5" spans="1:6" s="7" customFormat="1" ht="17.25" thickBot="1">
      <c r="A5" s="19"/>
      <c r="B5" s="135" t="s">
        <v>27</v>
      </c>
      <c r="C5" s="9" t="s">
        <v>28</v>
      </c>
      <c r="D5" s="9" t="s">
        <v>29</v>
      </c>
      <c r="E5" s="9" t="s">
        <v>30</v>
      </c>
      <c r="F5" s="9" t="s">
        <v>31</v>
      </c>
    </row>
    <row r="6" ht="17.25" thickTop="1">
      <c r="A6" s="18"/>
    </row>
    <row r="7" spans="1:8" ht="99.75" customHeight="1">
      <c r="A7" s="102" t="s">
        <v>230</v>
      </c>
      <c r="B7" s="106" t="s">
        <v>483</v>
      </c>
      <c r="C7" s="201" t="s">
        <v>41</v>
      </c>
      <c r="D7" s="202">
        <v>35.64</v>
      </c>
      <c r="E7" s="202">
        <v>0</v>
      </c>
      <c r="F7" s="203">
        <f>E7*D7</f>
        <v>0</v>
      </c>
      <c r="G7" s="25"/>
      <c r="H7" s="25"/>
    </row>
    <row r="8" spans="1:5" ht="16.5">
      <c r="A8" s="18"/>
      <c r="E8" s="202"/>
    </row>
    <row r="9" spans="1:8" ht="170.25" customHeight="1">
      <c r="A9" s="102" t="s">
        <v>231</v>
      </c>
      <c r="B9" s="196" t="s">
        <v>485</v>
      </c>
      <c r="C9" s="201" t="s">
        <v>41</v>
      </c>
      <c r="D9" s="202">
        <v>11.07</v>
      </c>
      <c r="E9" s="202">
        <v>0</v>
      </c>
      <c r="F9" s="203">
        <f>E9*D9</f>
        <v>0</v>
      </c>
      <c r="G9" s="25"/>
      <c r="H9" s="25"/>
    </row>
    <row r="10" spans="1:8" ht="16.5">
      <c r="A10" s="102"/>
      <c r="B10" s="196"/>
      <c r="C10" s="201"/>
      <c r="D10" s="202"/>
      <c r="E10" s="202"/>
      <c r="F10" s="203"/>
      <c r="G10" s="25"/>
      <c r="H10" s="25"/>
    </row>
    <row r="11" spans="1:8" ht="195" customHeight="1">
      <c r="A11" s="102" t="s">
        <v>232</v>
      </c>
      <c r="B11" s="196" t="s">
        <v>484</v>
      </c>
      <c r="C11" s="201" t="s">
        <v>41</v>
      </c>
      <c r="D11" s="202">
        <v>18.78</v>
      </c>
      <c r="E11" s="202">
        <v>0</v>
      </c>
      <c r="F11" s="203">
        <f>E11*D11</f>
        <v>0</v>
      </c>
      <c r="G11" s="25"/>
      <c r="H11" s="25"/>
    </row>
    <row r="12" spans="1:8" ht="16.5">
      <c r="A12" s="102"/>
      <c r="B12" s="196"/>
      <c r="C12" s="201"/>
      <c r="D12" s="202"/>
      <c r="E12" s="202"/>
      <c r="F12" s="203"/>
      <c r="G12" s="25"/>
      <c r="H12" s="25"/>
    </row>
    <row r="13" spans="1:8" ht="206.25" customHeight="1">
      <c r="A13" s="102" t="s">
        <v>233</v>
      </c>
      <c r="B13" s="196" t="s">
        <v>486</v>
      </c>
      <c r="C13" s="201" t="s">
        <v>41</v>
      </c>
      <c r="D13" s="202">
        <v>38.48</v>
      </c>
      <c r="E13" s="202">
        <v>0</v>
      </c>
      <c r="F13" s="203">
        <f>E13*D13</f>
        <v>0</v>
      </c>
      <c r="G13" s="25"/>
      <c r="H13" s="25"/>
    </row>
    <row r="14" spans="1:8" ht="16.5">
      <c r="A14" s="102"/>
      <c r="B14" s="196"/>
      <c r="C14" s="201"/>
      <c r="D14" s="202"/>
      <c r="E14" s="202"/>
      <c r="F14" s="203"/>
      <c r="G14" s="25"/>
      <c r="H14" s="25"/>
    </row>
    <row r="15" spans="1:8" ht="301.5" customHeight="1">
      <c r="A15" s="102" t="s">
        <v>487</v>
      </c>
      <c r="B15" s="196" t="s">
        <v>488</v>
      </c>
      <c r="C15" s="201" t="s">
        <v>41</v>
      </c>
      <c r="D15" s="202">
        <v>6</v>
      </c>
      <c r="E15" s="202">
        <v>0</v>
      </c>
      <c r="F15" s="203">
        <f>E15*D15</f>
        <v>0</v>
      </c>
      <c r="G15" s="25"/>
      <c r="H15" s="25"/>
    </row>
    <row r="16" spans="1:8" ht="16.5">
      <c r="A16" s="102"/>
      <c r="B16" s="196"/>
      <c r="C16" s="201"/>
      <c r="D16" s="202"/>
      <c r="E16" s="202"/>
      <c r="F16" s="203"/>
      <c r="G16" s="25"/>
      <c r="H16" s="25"/>
    </row>
    <row r="17" spans="1:8" ht="174.75" customHeight="1">
      <c r="A17" s="102" t="s">
        <v>489</v>
      </c>
      <c r="B17" s="196" t="s">
        <v>490</v>
      </c>
      <c r="C17" s="201" t="s">
        <v>41</v>
      </c>
      <c r="D17" s="202">
        <v>5.4</v>
      </c>
      <c r="E17" s="202">
        <v>0</v>
      </c>
      <c r="F17" s="203">
        <f>E17*D17</f>
        <v>0</v>
      </c>
      <c r="G17" s="25"/>
      <c r="H17" s="25"/>
    </row>
    <row r="18" spans="1:5" ht="16.5">
      <c r="A18" s="18"/>
      <c r="E18" s="202"/>
    </row>
    <row r="19" spans="1:6" s="25" customFormat="1" ht="33.75" customHeight="1">
      <c r="A19" s="102" t="s">
        <v>491</v>
      </c>
      <c r="B19" s="196" t="s">
        <v>492</v>
      </c>
      <c r="C19" s="201" t="s">
        <v>56</v>
      </c>
      <c r="D19" s="202">
        <v>4</v>
      </c>
      <c r="E19" s="202">
        <v>0</v>
      </c>
      <c r="F19" s="203">
        <f>E19*D19</f>
        <v>0</v>
      </c>
    </row>
    <row r="20" spans="1:6" s="25" customFormat="1" ht="12.75">
      <c r="A20" s="102"/>
      <c r="B20" s="106"/>
      <c r="C20" s="99"/>
      <c r="D20" s="100"/>
      <c r="E20" s="202"/>
      <c r="F20" s="101"/>
    </row>
    <row r="21" spans="1:6" s="25" customFormat="1" ht="24" customHeight="1" thickBot="1">
      <c r="A21" s="102"/>
      <c r="B21" s="106"/>
      <c r="C21" s="99"/>
      <c r="D21" s="100"/>
      <c r="E21" s="101"/>
      <c r="F21" s="101"/>
    </row>
    <row r="22" spans="1:6" s="7" customFormat="1" ht="17.25" thickBot="1">
      <c r="A22" s="93"/>
      <c r="B22" s="145" t="s">
        <v>240</v>
      </c>
      <c r="C22" s="94"/>
      <c r="D22" s="95"/>
      <c r="E22" s="96"/>
      <c r="F22" s="96">
        <f>SUM(F6:F21)</f>
        <v>0</v>
      </c>
    </row>
    <row r="23" ht="17.25" thickTop="1"/>
  </sheetData>
  <sheetProtection selectLockedCells="1" selectUnlockedCells="1"/>
  <printOptions/>
  <pageMargins left="0.7874015748031497" right="0.3937007874015748" top="0.984251968503937" bottom="0.984251968503937" header="0.5118110236220472" footer="0.5118110236220472"/>
  <pageSetup horizontalDpi="300" verticalDpi="300" orientation="portrait" paperSize="9" r:id="rId1"/>
  <headerFooter alignWithMargins="0">
    <oddHeader>&amp;R&amp;9POPIS OBRTNIŠKIH DEL
B/8.0 MONTAŽERSKA DELA</oddHeader>
    <oddFooter>&amp;R&amp;P</oddFooter>
  </headerFooter>
  <colBreaks count="1" manualBreakCount="1">
    <brk id="8" max="65535" man="1"/>
  </colBreaks>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34"/>
  <sheetViews>
    <sheetView showGridLines="0" view="pageBreakPreview" zoomScaleSheetLayoutView="100" zoomScalePageLayoutView="0" workbookViewId="0" topLeftCell="A1">
      <selection activeCell="I1" sqref="I1"/>
    </sheetView>
  </sheetViews>
  <sheetFormatPr defaultColWidth="9.140625" defaultRowHeight="15"/>
  <cols>
    <col min="1" max="1" width="12.421875" style="163" customWidth="1"/>
    <col min="2" max="2" width="14.00390625" style="163" customWidth="1"/>
    <col min="3" max="3" width="9.00390625" style="163" customWidth="1"/>
    <col min="4" max="4" width="9.140625" style="163" customWidth="1"/>
    <col min="5" max="5" width="6.8515625" style="163" customWidth="1"/>
    <col min="6" max="6" width="9.140625" style="163" customWidth="1"/>
    <col min="7" max="8" width="6.421875" style="163" customWidth="1"/>
    <col min="9" max="9" width="14.140625" style="163" customWidth="1"/>
    <col min="10" max="10" width="9.140625" style="163" customWidth="1"/>
    <col min="11" max="11" width="11.57421875" style="163" customWidth="1"/>
    <col min="12" max="16384" width="9.140625" style="163" customWidth="1"/>
  </cols>
  <sheetData>
    <row r="1" spans="1:6" s="154" customFormat="1" ht="18">
      <c r="A1" s="152" t="s">
        <v>176</v>
      </c>
      <c r="B1" s="153"/>
      <c r="C1" s="153"/>
      <c r="D1" s="153"/>
      <c r="E1" s="153"/>
      <c r="F1" s="153"/>
    </row>
    <row r="2" spans="1:6" s="156" customFormat="1" ht="16.5">
      <c r="A2" s="155"/>
      <c r="B2" s="155"/>
      <c r="C2" s="155"/>
      <c r="D2" s="155"/>
      <c r="E2" s="155"/>
      <c r="F2" s="155"/>
    </row>
    <row r="3" spans="1:9" s="157" customFormat="1" ht="84" customHeight="1">
      <c r="A3" s="274" t="s">
        <v>369</v>
      </c>
      <c r="B3" s="275"/>
      <c r="C3" s="275"/>
      <c r="D3" s="275"/>
      <c r="E3" s="275"/>
      <c r="F3" s="275"/>
      <c r="G3" s="275"/>
      <c r="H3" s="275"/>
      <c r="I3" s="275"/>
    </row>
    <row r="4" spans="1:6" s="157" customFormat="1" ht="4.5" customHeight="1">
      <c r="A4" s="158"/>
      <c r="B4" s="158"/>
      <c r="C4" s="158"/>
      <c r="D4" s="158"/>
      <c r="E4" s="158"/>
      <c r="F4" s="158"/>
    </row>
    <row r="5" spans="1:9" s="157" customFormat="1" ht="29.25" customHeight="1">
      <c r="A5" s="276" t="s">
        <v>183</v>
      </c>
      <c r="B5" s="276"/>
      <c r="C5" s="276"/>
      <c r="D5" s="276"/>
      <c r="E5" s="276"/>
      <c r="F5" s="276"/>
      <c r="G5" s="276"/>
      <c r="H5" s="276"/>
      <c r="I5" s="276"/>
    </row>
    <row r="6" spans="1:6" s="157" customFormat="1" ht="4.5" customHeight="1">
      <c r="A6" s="159"/>
      <c r="B6" s="160"/>
      <c r="C6" s="160"/>
      <c r="D6" s="160"/>
      <c r="E6" s="160"/>
      <c r="F6" s="160"/>
    </row>
    <row r="7" spans="1:9" s="157" customFormat="1" ht="83.25" customHeight="1">
      <c r="A7" s="276" t="s">
        <v>184</v>
      </c>
      <c r="B7" s="276"/>
      <c r="C7" s="276"/>
      <c r="D7" s="276"/>
      <c r="E7" s="276"/>
      <c r="F7" s="276"/>
      <c r="G7" s="276"/>
      <c r="H7" s="276"/>
      <c r="I7" s="276"/>
    </row>
    <row r="8" spans="1:6" s="157" customFormat="1" ht="4.5" customHeight="1">
      <c r="A8" s="159"/>
      <c r="B8" s="160"/>
      <c r="C8" s="160"/>
      <c r="D8" s="160"/>
      <c r="E8" s="160"/>
      <c r="F8" s="160"/>
    </row>
    <row r="9" spans="1:9" s="157" customFormat="1" ht="43.5" customHeight="1">
      <c r="A9" s="277" t="s">
        <v>185</v>
      </c>
      <c r="B9" s="277"/>
      <c r="C9" s="277"/>
      <c r="D9" s="277"/>
      <c r="E9" s="277"/>
      <c r="F9" s="277"/>
      <c r="G9" s="277"/>
      <c r="H9" s="277"/>
      <c r="I9" s="277"/>
    </row>
    <row r="10" s="157" customFormat="1" ht="4.5" customHeight="1">
      <c r="A10" s="129"/>
    </row>
    <row r="11" spans="1:9" s="157" customFormat="1" ht="30" customHeight="1">
      <c r="A11" s="277" t="s">
        <v>186</v>
      </c>
      <c r="B11" s="277"/>
      <c r="C11" s="277"/>
      <c r="D11" s="277"/>
      <c r="E11" s="277"/>
      <c r="F11" s="277"/>
      <c r="G11" s="277"/>
      <c r="H11" s="277"/>
      <c r="I11" s="277"/>
    </row>
    <row r="12" s="157" customFormat="1" ht="4.5" customHeight="1">
      <c r="A12" s="129"/>
    </row>
    <row r="13" spans="1:9" s="157" customFormat="1" ht="56.25" customHeight="1">
      <c r="A13" s="277" t="s">
        <v>222</v>
      </c>
      <c r="B13" s="277"/>
      <c r="C13" s="277"/>
      <c r="D13" s="277"/>
      <c r="E13" s="277"/>
      <c r="F13" s="277"/>
      <c r="G13" s="277"/>
      <c r="H13" s="277"/>
      <c r="I13" s="277"/>
    </row>
    <row r="14" spans="1:9" s="157" customFormat="1" ht="56.25" customHeight="1">
      <c r="A14" s="277" t="s">
        <v>187</v>
      </c>
      <c r="B14" s="277"/>
      <c r="C14" s="277"/>
      <c r="D14" s="277"/>
      <c r="E14" s="277"/>
      <c r="F14" s="277"/>
      <c r="G14" s="277"/>
      <c r="H14" s="277"/>
      <c r="I14" s="277"/>
    </row>
    <row r="15" s="157" customFormat="1" ht="4.5" customHeight="1">
      <c r="A15" s="129"/>
    </row>
    <row r="16" spans="1:9" s="157" customFormat="1" ht="28.5" customHeight="1">
      <c r="A16" s="276" t="s">
        <v>188</v>
      </c>
      <c r="B16" s="276"/>
      <c r="C16" s="276"/>
      <c r="D16" s="276"/>
      <c r="E16" s="276"/>
      <c r="F16" s="276"/>
      <c r="G16" s="276"/>
      <c r="H16" s="276"/>
      <c r="I16" s="276"/>
    </row>
    <row r="17" spans="1:6" s="157" customFormat="1" ht="4.5" customHeight="1">
      <c r="A17" s="159"/>
      <c r="B17" s="159"/>
      <c r="C17" s="159"/>
      <c r="D17" s="159"/>
      <c r="E17" s="159"/>
      <c r="F17" s="159"/>
    </row>
    <row r="18" spans="1:9" s="157" customFormat="1" ht="54" customHeight="1">
      <c r="A18" s="276" t="s">
        <v>189</v>
      </c>
      <c r="B18" s="276"/>
      <c r="C18" s="276"/>
      <c r="D18" s="276"/>
      <c r="E18" s="276"/>
      <c r="F18" s="276"/>
      <c r="G18" s="276"/>
      <c r="H18" s="276"/>
      <c r="I18" s="276"/>
    </row>
    <row r="19" spans="1:6" s="157" customFormat="1" ht="4.5" customHeight="1">
      <c r="A19" s="159"/>
      <c r="B19" s="159"/>
      <c r="C19" s="159"/>
      <c r="D19" s="159"/>
      <c r="E19" s="159"/>
      <c r="F19" s="159"/>
    </row>
    <row r="20" spans="1:9" s="157" customFormat="1" ht="15" customHeight="1">
      <c r="A20" s="276" t="s">
        <v>190</v>
      </c>
      <c r="B20" s="276"/>
      <c r="C20" s="276"/>
      <c r="D20" s="276"/>
      <c r="E20" s="276"/>
      <c r="F20" s="276"/>
      <c r="G20" s="276"/>
      <c r="H20" s="276"/>
      <c r="I20" s="276"/>
    </row>
    <row r="21" s="162" customFormat="1" ht="12.75">
      <c r="A21" s="161" t="s">
        <v>177</v>
      </c>
    </row>
    <row r="22" spans="1:9" s="162" customFormat="1" ht="14.25" customHeight="1">
      <c r="A22" s="278" t="s">
        <v>178</v>
      </c>
      <c r="B22" s="278"/>
      <c r="C22" s="278"/>
      <c r="D22" s="278"/>
      <c r="E22" s="278"/>
      <c r="F22" s="278"/>
      <c r="G22" s="278"/>
      <c r="H22" s="278"/>
      <c r="I22" s="278"/>
    </row>
    <row r="23" spans="1:9" s="162" customFormat="1" ht="12.75">
      <c r="A23" s="278" t="s">
        <v>179</v>
      </c>
      <c r="B23" s="278"/>
      <c r="C23" s="278"/>
      <c r="D23" s="278"/>
      <c r="E23" s="278"/>
      <c r="F23" s="278"/>
      <c r="G23" s="278"/>
      <c r="H23" s="278"/>
      <c r="I23" s="278"/>
    </row>
    <row r="24" spans="1:9" s="162" customFormat="1" ht="12.75">
      <c r="A24" s="278"/>
      <c r="B24" s="278"/>
      <c r="C24" s="278"/>
      <c r="D24" s="278"/>
      <c r="E24" s="278"/>
      <c r="F24" s="278"/>
      <c r="G24" s="278"/>
      <c r="H24" s="278"/>
      <c r="I24" s="278"/>
    </row>
    <row r="25" spans="1:9" s="162" customFormat="1" ht="12.75">
      <c r="A25" s="278"/>
      <c r="B25" s="278"/>
      <c r="C25" s="278"/>
      <c r="D25" s="278"/>
      <c r="E25" s="278"/>
      <c r="F25" s="278"/>
      <c r="G25" s="278"/>
      <c r="H25" s="278"/>
      <c r="I25" s="278"/>
    </row>
    <row r="26" spans="1:9" s="162" customFormat="1" ht="14.25" customHeight="1">
      <c r="A26" s="278"/>
      <c r="B26" s="278"/>
      <c r="C26" s="278"/>
      <c r="D26" s="278"/>
      <c r="E26" s="278"/>
      <c r="F26" s="278"/>
      <c r="G26" s="278"/>
      <c r="H26" s="278"/>
      <c r="I26" s="278"/>
    </row>
    <row r="27" spans="1:9" s="162" customFormat="1" ht="12.75">
      <c r="A27" s="278" t="s">
        <v>180</v>
      </c>
      <c r="B27" s="278"/>
      <c r="C27" s="278"/>
      <c r="D27" s="278"/>
      <c r="E27" s="278"/>
      <c r="F27" s="278"/>
      <c r="G27" s="278"/>
      <c r="H27" s="278"/>
      <c r="I27" s="278"/>
    </row>
    <row r="28" spans="1:9" s="162" customFormat="1" ht="15" customHeight="1">
      <c r="A28" s="278"/>
      <c r="B28" s="278"/>
      <c r="C28" s="278"/>
      <c r="D28" s="278"/>
      <c r="E28" s="278"/>
      <c r="F28" s="278"/>
      <c r="G28" s="278"/>
      <c r="H28" s="278"/>
      <c r="I28" s="278"/>
    </row>
    <row r="29" spans="1:9" s="162" customFormat="1" ht="12.75">
      <c r="A29" s="278" t="s">
        <v>181</v>
      </c>
      <c r="B29" s="278"/>
      <c r="C29" s="278"/>
      <c r="D29" s="278"/>
      <c r="E29" s="278"/>
      <c r="F29" s="278"/>
      <c r="G29" s="278"/>
      <c r="H29" s="278"/>
      <c r="I29" s="278"/>
    </row>
    <row r="30" spans="1:9" s="162" customFormat="1" ht="14.25" customHeight="1">
      <c r="A30" s="278"/>
      <c r="B30" s="278"/>
      <c r="C30" s="278"/>
      <c r="D30" s="278"/>
      <c r="E30" s="278"/>
      <c r="F30" s="278"/>
      <c r="G30" s="278"/>
      <c r="H30" s="278"/>
      <c r="I30" s="278"/>
    </row>
    <row r="31" spans="1:9" s="162" customFormat="1" ht="12.75">
      <c r="A31" s="278" t="s">
        <v>182</v>
      </c>
      <c r="B31" s="278"/>
      <c r="C31" s="278"/>
      <c r="D31" s="278"/>
      <c r="E31" s="278"/>
      <c r="F31" s="278"/>
      <c r="G31" s="278"/>
      <c r="H31" s="278"/>
      <c r="I31" s="278"/>
    </row>
    <row r="32" spans="1:9" s="162" customFormat="1" ht="12.75">
      <c r="A32" s="278"/>
      <c r="B32" s="278"/>
      <c r="C32" s="278"/>
      <c r="D32" s="278"/>
      <c r="E32" s="278"/>
      <c r="F32" s="278"/>
      <c r="G32" s="278"/>
      <c r="H32" s="278"/>
      <c r="I32" s="278"/>
    </row>
    <row r="33" spans="1:6" s="157" customFormat="1" ht="4.5" customHeight="1">
      <c r="A33" s="159"/>
      <c r="B33" s="159"/>
      <c r="C33" s="159"/>
      <c r="D33" s="159"/>
      <c r="E33" s="159"/>
      <c r="F33" s="159"/>
    </row>
    <row r="34" spans="1:9" s="157" customFormat="1" ht="14.25" customHeight="1">
      <c r="A34" s="276" t="s">
        <v>191</v>
      </c>
      <c r="B34" s="276"/>
      <c r="C34" s="276"/>
      <c r="D34" s="276"/>
      <c r="E34" s="276"/>
      <c r="F34" s="276"/>
      <c r="G34" s="276"/>
      <c r="H34" s="276"/>
      <c r="I34" s="276"/>
    </row>
  </sheetData>
  <sheetProtection selectLockedCells="1" selectUnlockedCells="1"/>
  <mergeCells count="16">
    <mergeCell ref="A14:I14"/>
    <mergeCell ref="A16:I16"/>
    <mergeCell ref="A18:I18"/>
    <mergeCell ref="A34:I34"/>
    <mergeCell ref="A20:I20"/>
    <mergeCell ref="A22:I22"/>
    <mergeCell ref="A23:I26"/>
    <mergeCell ref="A27:I28"/>
    <mergeCell ref="A29:I30"/>
    <mergeCell ref="A31:I32"/>
    <mergeCell ref="A3:I3"/>
    <mergeCell ref="A5:I5"/>
    <mergeCell ref="A7:I7"/>
    <mergeCell ref="A9:I9"/>
    <mergeCell ref="A11:I11"/>
    <mergeCell ref="A13:I13"/>
  </mergeCells>
  <printOptions/>
  <pageMargins left="0.7874015748031497" right="0.5905511811023623" top="0.984251968503937" bottom="0.5511811023622047" header="0.5118110236220472" footer="0.5118110236220472"/>
  <pageSetup horizontalDpi="300" verticalDpi="300" orientation="portrait" paperSize="9" r:id="rId1"/>
  <headerFooter alignWithMargins="0">
    <oddHeader>&amp;R&amp;9UVOD V PROJEKTANTSKI POPIS</oddHeader>
    <oddFooter>&amp;L
&amp;R&amp;P</oddFooter>
  </headerFooter>
</worksheet>
</file>

<file path=xl/worksheets/sheet3.xml><?xml version="1.0" encoding="utf-8"?>
<worksheet xmlns="http://schemas.openxmlformats.org/spreadsheetml/2006/main" xmlns:r="http://schemas.openxmlformats.org/officeDocument/2006/relationships">
  <dimension ref="A1:I39"/>
  <sheetViews>
    <sheetView showGridLines="0" view="pageBreakPreview" zoomScaleSheetLayoutView="100" zoomScalePageLayoutView="0" workbookViewId="0" topLeftCell="B13">
      <selection activeCell="L30" sqref="L30"/>
    </sheetView>
  </sheetViews>
  <sheetFormatPr defaultColWidth="9.140625" defaultRowHeight="15"/>
  <cols>
    <col min="1" max="1" width="12.421875" style="3" customWidth="1"/>
    <col min="2" max="2" width="14.00390625" style="3" customWidth="1"/>
    <col min="3" max="3" width="9.00390625" style="3" customWidth="1"/>
    <col min="4" max="4" width="9.140625" style="3" customWidth="1"/>
    <col min="5" max="5" width="6.8515625" style="3" customWidth="1"/>
    <col min="6" max="6" width="9.140625" style="3" customWidth="1"/>
    <col min="7" max="8" width="6.421875" style="3" customWidth="1"/>
    <col min="9" max="9" width="13.8515625" style="20" customWidth="1"/>
    <col min="10" max="10" width="9.140625" style="3" customWidth="1"/>
    <col min="11" max="11" width="11.57421875" style="3" customWidth="1"/>
    <col min="12" max="16384" width="9.140625" style="3" customWidth="1"/>
  </cols>
  <sheetData>
    <row r="1" spans="1:9" ht="16.5">
      <c r="A1" s="54" t="s">
        <v>135</v>
      </c>
      <c r="B1" s="64" t="str">
        <f>'1. stran'!B6</f>
        <v>OBČINA RADLJE OB DRAVI</v>
      </c>
      <c r="C1" s="65"/>
      <c r="D1" s="65"/>
      <c r="E1" s="65"/>
      <c r="F1" s="65"/>
      <c r="G1" s="65"/>
      <c r="H1" s="65"/>
      <c r="I1" s="76"/>
    </row>
    <row r="2" spans="1:9" ht="16.5">
      <c r="A2" s="57"/>
      <c r="B2" s="28" t="str">
        <f>'1. stran'!B7</f>
        <v>Mariborska cesta 7</v>
      </c>
      <c r="C2" s="23"/>
      <c r="D2" s="23"/>
      <c r="E2" s="23"/>
      <c r="F2" s="23"/>
      <c r="G2" s="23"/>
      <c r="H2" s="23"/>
      <c r="I2" s="77"/>
    </row>
    <row r="3" spans="1:9" ht="16.5">
      <c r="A3" s="59"/>
      <c r="B3" s="29" t="str">
        <f>'1. stran'!B8</f>
        <v>2360 Radlje ob Dravi</v>
      </c>
      <c r="C3" s="67"/>
      <c r="D3" s="67"/>
      <c r="E3" s="67"/>
      <c r="F3" s="67"/>
      <c r="G3" s="67"/>
      <c r="H3" s="67"/>
      <c r="I3" s="78"/>
    </row>
    <row r="4" ht="16.5">
      <c r="B4" s="7"/>
    </row>
    <row r="5" spans="1:9" ht="16.5">
      <c r="A5" s="34" t="s">
        <v>0</v>
      </c>
      <c r="B5" s="42" t="str">
        <f>'1. stran'!B11:E11</f>
        <v>SOKOLSKI DOM – PREPLET VSEBIN SKOZI ZGODOVINO IN SEDANJOST</v>
      </c>
      <c r="C5" s="32"/>
      <c r="D5" s="32"/>
      <c r="E5" s="32"/>
      <c r="F5" s="32"/>
      <c r="G5" s="32"/>
      <c r="H5" s="32"/>
      <c r="I5" s="33"/>
    </row>
    <row r="6" ht="16.5">
      <c r="B6" s="7"/>
    </row>
    <row r="7" spans="1:9" ht="16.5">
      <c r="A7" s="34" t="s">
        <v>1</v>
      </c>
      <c r="B7" s="42" t="str">
        <f>'1. stran'!B14:E14</f>
        <v>REKONSTRUKCIJA,  SPREMEMBA NAMEMBNOSTI</v>
      </c>
      <c r="C7" s="32"/>
      <c r="D7" s="32"/>
      <c r="E7" s="32"/>
      <c r="F7" s="32"/>
      <c r="G7" s="32"/>
      <c r="H7" s="32"/>
      <c r="I7" s="33"/>
    </row>
    <row r="8" ht="15" customHeight="1"/>
    <row r="9" ht="11.25" customHeight="1"/>
    <row r="10" spans="2:9" ht="20.25">
      <c r="B10" s="36" t="s">
        <v>5</v>
      </c>
      <c r="C10" s="37"/>
      <c r="D10" s="37"/>
      <c r="E10" s="37"/>
      <c r="F10" s="37"/>
      <c r="G10" s="37"/>
      <c r="H10" s="37"/>
      <c r="I10" s="38"/>
    </row>
    <row r="12" spans="1:9" ht="16.5">
      <c r="A12" s="21" t="s">
        <v>6</v>
      </c>
      <c r="B12" s="39" t="s">
        <v>7</v>
      </c>
      <c r="C12" s="37"/>
      <c r="D12" s="37"/>
      <c r="E12" s="37"/>
      <c r="F12" s="37"/>
      <c r="G12" s="37"/>
      <c r="H12" s="37"/>
      <c r="I12" s="38"/>
    </row>
    <row r="13" spans="1:2" ht="4.5" customHeight="1">
      <c r="A13" s="21"/>
      <c r="B13" s="7"/>
    </row>
    <row r="14" spans="1:9" ht="16.5">
      <c r="A14" s="10" t="s">
        <v>8</v>
      </c>
      <c r="B14" s="23" t="str">
        <f>'A|Pripravljalna d.'!B12</f>
        <v>PRIPRAVLJALNA DELA</v>
      </c>
      <c r="C14" s="23"/>
      <c r="D14" s="23"/>
      <c r="E14" s="23"/>
      <c r="F14" s="23"/>
      <c r="G14" s="23"/>
      <c r="H14" s="23"/>
      <c r="I14" s="24">
        <f>'A|Pripravljalna d.'!F20</f>
        <v>0</v>
      </c>
    </row>
    <row r="15" spans="1:9" ht="16.5">
      <c r="A15" s="10" t="s">
        <v>9</v>
      </c>
      <c r="B15" s="35" t="str">
        <f>'A|Zemeljska d.'!B1</f>
        <v>ZEMELJSKA DELA</v>
      </c>
      <c r="C15" s="23"/>
      <c r="D15" s="23"/>
      <c r="E15" s="23"/>
      <c r="F15" s="23"/>
      <c r="G15" s="23"/>
      <c r="H15" s="23"/>
      <c r="I15" s="24">
        <f>'A|Zemeljska d.'!F34</f>
        <v>0</v>
      </c>
    </row>
    <row r="16" spans="1:9" ht="16.5">
      <c r="A16" s="10" t="s">
        <v>10</v>
      </c>
      <c r="B16" s="22" t="str">
        <f>'A|Betonska d.'!B1</f>
        <v>BETONSKA DELA</v>
      </c>
      <c r="I16" s="20">
        <f>'A|Betonska d.'!F58</f>
        <v>0</v>
      </c>
    </row>
    <row r="17" spans="1:9" ht="16.5">
      <c r="A17" s="10" t="s">
        <v>11</v>
      </c>
      <c r="B17" s="22" t="str">
        <f>'A|Opaž-tesarska d.'!B1</f>
        <v>TESARSKA DELA - OPAŽ</v>
      </c>
      <c r="I17" s="20">
        <f>'A|Opaž-tesarska d.'!F45</f>
        <v>0</v>
      </c>
    </row>
    <row r="18" spans="1:9" ht="16.5">
      <c r="A18" s="10" t="s">
        <v>12</v>
      </c>
      <c r="B18" s="22" t="str">
        <f>'A|Zidarska d.'!B1</f>
        <v>ZIDARSKA DELA</v>
      </c>
      <c r="I18" s="20">
        <f>'A|Zidarska d.'!F59</f>
        <v>0</v>
      </c>
    </row>
    <row r="19" spans="1:9" ht="16.5">
      <c r="A19" s="10" t="s">
        <v>129</v>
      </c>
      <c r="B19" s="22" t="str">
        <f>'A|Rušitvena d.'!B1</f>
        <v>RUŠITVENA DELA</v>
      </c>
      <c r="I19" s="20">
        <f>'A|Rušitvena d.'!F97</f>
        <v>0</v>
      </c>
    </row>
    <row r="20" spans="1:9" ht="19.5" customHeight="1">
      <c r="A20" s="10"/>
      <c r="B20" s="39" t="s">
        <v>13</v>
      </c>
      <c r="C20" s="40"/>
      <c r="D20" s="40"/>
      <c r="E20" s="40"/>
      <c r="F20" s="40"/>
      <c r="G20" s="40"/>
      <c r="H20" s="40"/>
      <c r="I20" s="41">
        <f>SUM(I14:I19)</f>
        <v>0</v>
      </c>
    </row>
    <row r="21" spans="1:9" ht="16.5">
      <c r="A21" s="10"/>
      <c r="B21" s="23"/>
      <c r="C21" s="23"/>
      <c r="D21" s="23"/>
      <c r="E21" s="23"/>
      <c r="F21" s="23"/>
      <c r="G21" s="23"/>
      <c r="H21" s="23"/>
      <c r="I21" s="24"/>
    </row>
    <row r="22" spans="1:9" ht="16.5">
      <c r="A22" s="21" t="s">
        <v>14</v>
      </c>
      <c r="B22" s="39" t="s">
        <v>15</v>
      </c>
      <c r="C22" s="37"/>
      <c r="D22" s="37"/>
      <c r="E22" s="37"/>
      <c r="F22" s="37"/>
      <c r="G22" s="37"/>
      <c r="H22" s="37"/>
      <c r="I22" s="38"/>
    </row>
    <row r="23" spans="1:2" ht="5.25" customHeight="1">
      <c r="A23" s="21"/>
      <c r="B23" s="7"/>
    </row>
    <row r="24" spans="1:9" ht="16.5">
      <c r="A24" s="10" t="s">
        <v>16</v>
      </c>
      <c r="B24" s="3" t="str">
        <f>'B|Ključavničarska d.'!B5</f>
        <v>KLJUČAVNIČARSKA DELA</v>
      </c>
      <c r="I24" s="20">
        <f>'B|Ključavničarska d.'!F20</f>
        <v>0</v>
      </c>
    </row>
    <row r="25" spans="1:9" ht="16.5">
      <c r="A25" s="10" t="s">
        <v>17</v>
      </c>
      <c r="B25" s="23" t="str">
        <f>'B|Mizarska d.'!B1</f>
        <v>MIZARSKA DELA</v>
      </c>
      <c r="C25" s="23"/>
      <c r="D25" s="23"/>
      <c r="E25" s="23"/>
      <c r="F25" s="23"/>
      <c r="G25" s="23"/>
      <c r="H25" s="23"/>
      <c r="I25" s="24">
        <f>'B|Mizarska d.'!F17</f>
        <v>0</v>
      </c>
    </row>
    <row r="26" spans="1:9" ht="16.5">
      <c r="A26" s="10" t="s">
        <v>18</v>
      </c>
      <c r="B26" s="23" t="str">
        <f>'B|Stavbno pohi.'!B1</f>
        <v>STAVBNO POHIŠTVO</v>
      </c>
      <c r="C26" s="23"/>
      <c r="D26" s="23"/>
      <c r="E26" s="23"/>
      <c r="F26" s="23"/>
      <c r="G26" s="23"/>
      <c r="H26" s="23"/>
      <c r="I26" s="24">
        <f>'B|Stavbno pohi.'!F38</f>
        <v>0</v>
      </c>
    </row>
    <row r="27" spans="1:9" ht="16.5">
      <c r="A27" s="10" t="s">
        <v>19</v>
      </c>
      <c r="B27" s="23" t="str">
        <f>'B|Estrih'!B1</f>
        <v>ESTRIH</v>
      </c>
      <c r="C27" s="23"/>
      <c r="D27" s="23"/>
      <c r="E27" s="23"/>
      <c r="F27" s="23"/>
      <c r="G27" s="23"/>
      <c r="H27" s="23"/>
      <c r="I27" s="24">
        <f>'B|Estrih'!F30</f>
        <v>0</v>
      </c>
    </row>
    <row r="28" spans="1:9" ht="16.5">
      <c r="A28" s="10" t="s">
        <v>20</v>
      </c>
      <c r="B28" s="23" t="str">
        <f>'B|Tlakarska d.'!B1</f>
        <v>TLAKARSKA DELA</v>
      </c>
      <c r="C28" s="23"/>
      <c r="D28" s="23"/>
      <c r="E28" s="23"/>
      <c r="F28" s="23"/>
      <c r="G28" s="23"/>
      <c r="H28" s="23"/>
      <c r="I28" s="24">
        <f>'B|Tlakarska d.'!F19</f>
        <v>0</v>
      </c>
    </row>
    <row r="29" spans="1:9" ht="16.5">
      <c r="A29" s="10" t="s">
        <v>21</v>
      </c>
      <c r="B29" s="23" t="str">
        <f>'B|Keramičarska d.'!B1</f>
        <v>KERAMIČARSKA DELA</v>
      </c>
      <c r="C29" s="23"/>
      <c r="D29" s="23"/>
      <c r="E29" s="23"/>
      <c r="F29" s="23"/>
      <c r="G29" s="23"/>
      <c r="H29" s="23"/>
      <c r="I29" s="24">
        <f>'B|Keramičarska d.'!F24</f>
        <v>0</v>
      </c>
    </row>
    <row r="30" spans="1:9" ht="16.5">
      <c r="A30" s="10" t="s">
        <v>22</v>
      </c>
      <c r="B30" s="23" t="str">
        <f>'B|Slikopleskarska d.'!B1</f>
        <v>SLIKOPLESKARSKA DELA</v>
      </c>
      <c r="C30" s="23"/>
      <c r="D30" s="23"/>
      <c r="E30" s="23"/>
      <c r="F30" s="23"/>
      <c r="G30" s="23"/>
      <c r="H30" s="23"/>
      <c r="I30" s="24">
        <f>'B|Slikopleskarska d.'!F21</f>
        <v>0</v>
      </c>
    </row>
    <row r="31" spans="1:9" ht="16.5">
      <c r="A31" s="10" t="s">
        <v>23</v>
      </c>
      <c r="B31" s="23" t="str">
        <f>'B|Montažerska d. '!B1</f>
        <v>MONTAŽERSKA DELA</v>
      </c>
      <c r="C31" s="23"/>
      <c r="D31" s="23"/>
      <c r="E31" s="23"/>
      <c r="F31" s="23"/>
      <c r="G31" s="23"/>
      <c r="H31" s="23"/>
      <c r="I31" s="24">
        <f>'B|Montažerska d. '!F22</f>
        <v>0</v>
      </c>
    </row>
    <row r="32" spans="2:9" s="7" customFormat="1" ht="19.5" customHeight="1">
      <c r="B32" s="39" t="s">
        <v>24</v>
      </c>
      <c r="C32" s="40"/>
      <c r="D32" s="40"/>
      <c r="E32" s="40"/>
      <c r="F32" s="40"/>
      <c r="G32" s="40"/>
      <c r="H32" s="40"/>
      <c r="I32" s="41">
        <f>SUM(I24:I31)</f>
        <v>0</v>
      </c>
    </row>
    <row r="33" spans="1:9" ht="16.5">
      <c r="A33" s="10"/>
      <c r="B33" s="23"/>
      <c r="C33" s="23"/>
      <c r="D33" s="23"/>
      <c r="E33" s="23"/>
      <c r="F33" s="23"/>
      <c r="G33" s="23"/>
      <c r="H33" s="23"/>
      <c r="I33" s="24"/>
    </row>
    <row r="34" ht="17.25" thickBot="1"/>
    <row r="35" spans="2:9" s="27" customFormat="1" ht="19.5" customHeight="1">
      <c r="B35" s="43" t="s">
        <v>280</v>
      </c>
      <c r="C35" s="44"/>
      <c r="D35" s="44"/>
      <c r="E35" s="44"/>
      <c r="F35" s="44"/>
      <c r="G35" s="44"/>
      <c r="H35" s="44"/>
      <c r="I35" s="45">
        <f>I32+I20</f>
        <v>0</v>
      </c>
    </row>
    <row r="36" spans="2:9" s="7" customFormat="1" ht="18" customHeight="1">
      <c r="B36" s="46" t="s">
        <v>130</v>
      </c>
      <c r="C36" s="28"/>
      <c r="D36" s="28"/>
      <c r="E36" s="28"/>
      <c r="F36" s="28"/>
      <c r="G36" s="28"/>
      <c r="H36" s="28"/>
      <c r="I36" s="47"/>
    </row>
    <row r="37" spans="2:9" s="27" customFormat="1" ht="17.25" customHeight="1" thickBot="1">
      <c r="B37" s="48" t="s">
        <v>131</v>
      </c>
      <c r="C37" s="49"/>
      <c r="D37" s="49"/>
      <c r="E37" s="49"/>
      <c r="F37" s="49"/>
      <c r="G37" s="49"/>
      <c r="H37" s="49"/>
      <c r="I37" s="50"/>
    </row>
    <row r="38" spans="2:9" s="27" customFormat="1" ht="17.25" customHeight="1" thickBot="1">
      <c r="B38" s="28"/>
      <c r="C38" s="30"/>
      <c r="D38" s="30"/>
      <c r="E38" s="30"/>
      <c r="F38" s="30"/>
      <c r="G38" s="30"/>
      <c r="H38" s="30"/>
      <c r="I38" s="31"/>
    </row>
    <row r="39" spans="2:9" s="27" customFormat="1" ht="34.5" customHeight="1" thickBot="1">
      <c r="B39" s="51" t="s">
        <v>281</v>
      </c>
      <c r="C39" s="52"/>
      <c r="D39" s="52"/>
      <c r="E39" s="52"/>
      <c r="F39" s="52"/>
      <c r="G39" s="52"/>
      <c r="H39" s="52"/>
      <c r="I39" s="53"/>
    </row>
  </sheetData>
  <sheetProtection selectLockedCells="1" selectUnlockedCells="1"/>
  <printOptions/>
  <pageMargins left="0.7874015748031497" right="0.5905511811023623" top="0.63" bottom="0.551181102362204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B13">
      <selection activeCell="E16" sqref="E16"/>
    </sheetView>
  </sheetViews>
  <sheetFormatPr defaultColWidth="9.140625" defaultRowHeight="15"/>
  <cols>
    <col min="1" max="1" width="7.140625" style="14" customWidth="1"/>
    <col min="2" max="2" width="39.421875" style="22" customWidth="1"/>
    <col min="3" max="3" width="8.28125" style="3" customWidth="1"/>
    <col min="4" max="4" width="10.140625" style="3" customWidth="1"/>
    <col min="5" max="5" width="11.421875" style="3" customWidth="1"/>
    <col min="6" max="6" width="13.00390625" style="3" customWidth="1"/>
    <col min="7" max="11" width="9.140625" style="3" customWidth="1"/>
    <col min="12" max="12" width="7.140625" style="3" customWidth="1"/>
    <col min="13" max="16384" width="9.140625" style="3" customWidth="1"/>
  </cols>
  <sheetData>
    <row r="1" spans="1:6" ht="19.5" thickBot="1">
      <c r="A1" s="1" t="s">
        <v>6</v>
      </c>
      <c r="B1" s="147" t="s">
        <v>7</v>
      </c>
      <c r="C1" s="2"/>
      <c r="D1" s="2"/>
      <c r="E1" s="2"/>
      <c r="F1" s="2"/>
    </row>
    <row r="2" spans="1:6" ht="16.5" customHeight="1" thickTop="1">
      <c r="A2" s="4"/>
      <c r="B2" s="192"/>
      <c r="C2" s="5"/>
      <c r="D2" s="5"/>
      <c r="E2" s="5"/>
      <c r="F2" s="5"/>
    </row>
    <row r="3" spans="1:6" ht="9.75" customHeight="1">
      <c r="A3" s="4"/>
      <c r="B3" s="192"/>
      <c r="C3" s="5"/>
      <c r="D3" s="5"/>
      <c r="E3" s="5"/>
      <c r="F3" s="5"/>
    </row>
    <row r="4" spans="1:6" s="18" customFormat="1" ht="31.5" customHeight="1">
      <c r="A4" s="212"/>
      <c r="B4" s="279" t="s">
        <v>355</v>
      </c>
      <c r="C4" s="279"/>
      <c r="D4" s="279"/>
      <c r="E4" s="279"/>
      <c r="F4" s="279"/>
    </row>
    <row r="5" spans="1:6" s="18" customFormat="1" ht="44.25" customHeight="1">
      <c r="A5" s="212"/>
      <c r="B5" s="280" t="s">
        <v>241</v>
      </c>
      <c r="C5" s="280"/>
      <c r="D5" s="280"/>
      <c r="E5" s="280"/>
      <c r="F5" s="280"/>
    </row>
    <row r="6" spans="1:6" s="18" customFormat="1" ht="45" customHeight="1">
      <c r="A6" s="212"/>
      <c r="B6" s="279" t="s">
        <v>248</v>
      </c>
      <c r="C6" s="279"/>
      <c r="D6" s="279"/>
      <c r="E6" s="279"/>
      <c r="F6" s="279"/>
    </row>
    <row r="7" spans="1:6" s="18" customFormat="1" ht="30.75" customHeight="1">
      <c r="A7" s="212"/>
      <c r="B7" s="280" t="s">
        <v>244</v>
      </c>
      <c r="C7" s="280"/>
      <c r="D7" s="280"/>
      <c r="E7" s="280"/>
      <c r="F7" s="280"/>
    </row>
    <row r="8" spans="1:6" ht="17.25" customHeight="1">
      <c r="A8" s="4"/>
      <c r="B8" s="192"/>
      <c r="C8" s="5"/>
      <c r="D8" s="5"/>
      <c r="E8" s="5"/>
      <c r="F8" s="5"/>
    </row>
    <row r="9" spans="1:6" s="18" customFormat="1" ht="15" customHeight="1">
      <c r="A9" s="212"/>
      <c r="B9" s="281" t="s">
        <v>371</v>
      </c>
      <c r="C9" s="281"/>
      <c r="D9" s="281"/>
      <c r="E9" s="281"/>
      <c r="F9" s="281"/>
    </row>
    <row r="10" spans="1:6" ht="17.25" customHeight="1">
      <c r="A10" s="4"/>
      <c r="B10" s="192"/>
      <c r="C10" s="5"/>
      <c r="D10" s="5"/>
      <c r="E10" s="5"/>
      <c r="F10" s="5"/>
    </row>
    <row r="11" spans="1:6" ht="17.25" customHeight="1">
      <c r="A11" s="4"/>
      <c r="B11" s="192"/>
      <c r="C11" s="5"/>
      <c r="D11" s="5"/>
      <c r="E11" s="5"/>
      <c r="F11" s="5"/>
    </row>
    <row r="12" spans="1:2" ht="16.5">
      <c r="A12" s="6" t="s">
        <v>25</v>
      </c>
      <c r="B12" s="132" t="s">
        <v>26</v>
      </c>
    </row>
    <row r="14" spans="1:6" s="7" customFormat="1" ht="17.25" thickBot="1">
      <c r="A14" s="8"/>
      <c r="B14" s="135" t="s">
        <v>27</v>
      </c>
      <c r="C14" s="9" t="s">
        <v>28</v>
      </c>
      <c r="D14" s="9" t="s">
        <v>29</v>
      </c>
      <c r="E14" s="9" t="s">
        <v>30</v>
      </c>
      <c r="F14" s="9" t="s">
        <v>31</v>
      </c>
    </row>
    <row r="15" ht="17.25" thickTop="1"/>
    <row r="16" spans="1:6" ht="154.5" customHeight="1">
      <c r="A16" s="120" t="s">
        <v>32</v>
      </c>
      <c r="B16" s="128" t="s">
        <v>370</v>
      </c>
      <c r="C16" s="201" t="s">
        <v>35</v>
      </c>
      <c r="D16" s="202">
        <v>1</v>
      </c>
      <c r="E16" s="202">
        <v>0</v>
      </c>
      <c r="F16" s="203">
        <v>0</v>
      </c>
    </row>
    <row r="17" spans="1:6" ht="16.5">
      <c r="A17" s="120"/>
      <c r="B17" s="128"/>
      <c r="C17" s="201"/>
      <c r="D17" s="202"/>
      <c r="E17" s="202"/>
      <c r="F17" s="203"/>
    </row>
    <row r="18" spans="1:6" ht="33" customHeight="1">
      <c r="A18" s="120" t="s">
        <v>34</v>
      </c>
      <c r="B18" s="128" t="s">
        <v>124</v>
      </c>
      <c r="C18" s="201" t="s">
        <v>35</v>
      </c>
      <c r="D18" s="202">
        <v>1</v>
      </c>
      <c r="E18" s="202">
        <v>0</v>
      </c>
      <c r="F18" s="203">
        <f>E18*D18</f>
        <v>0</v>
      </c>
    </row>
    <row r="19" spans="1:6" ht="17.25" thickBot="1">
      <c r="A19" s="13"/>
      <c r="B19" s="193"/>
      <c r="C19" s="10"/>
      <c r="D19" s="11"/>
      <c r="E19" s="12"/>
      <c r="F19" s="12"/>
    </row>
    <row r="20" spans="1:6" s="7" customFormat="1" ht="17.25" thickBot="1">
      <c r="A20" s="97"/>
      <c r="B20" s="145" t="s">
        <v>36</v>
      </c>
      <c r="C20" s="94"/>
      <c r="D20" s="95"/>
      <c r="E20" s="96"/>
      <c r="F20" s="96">
        <f>SUM(F16:F19)</f>
        <v>0</v>
      </c>
    </row>
    <row r="21" spans="1:6" ht="17.25" thickTop="1">
      <c r="A21" s="120"/>
      <c r="B21" s="128"/>
      <c r="C21" s="201"/>
      <c r="D21" s="202"/>
      <c r="E21" s="203"/>
      <c r="F21" s="203"/>
    </row>
  </sheetData>
  <sheetProtection selectLockedCells="1" selectUnlockedCells="1"/>
  <mergeCells count="5">
    <mergeCell ref="B4:F4"/>
    <mergeCell ref="B5:F5"/>
    <mergeCell ref="B6:F6"/>
    <mergeCell ref="B7:F7"/>
    <mergeCell ref="B9:F9"/>
  </mergeCells>
  <printOptions/>
  <pageMargins left="0.7874015748031497" right="0.3937007874015748" top="0.984251968503937" bottom="0.984251968503937" header="0.5118110236220472" footer="0.5118110236220472"/>
  <pageSetup horizontalDpi="300" verticalDpi="300" orientation="portrait" paperSize="9" r:id="rId1"/>
  <headerFooter alignWithMargins="0">
    <oddHeader>&amp;R&amp;9POPIS GRADBENIH DEL
A./1.0 PRIPRAVLJALNA DELA</oddHeader>
    <oddFooter>&amp;R&amp;P</oddFoot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F34"/>
  <sheetViews>
    <sheetView view="pageBreakPreview" zoomScaleSheetLayoutView="100" zoomScalePageLayoutView="0" workbookViewId="0" topLeftCell="A31">
      <selection activeCell="E34" sqref="E34"/>
    </sheetView>
  </sheetViews>
  <sheetFormatPr defaultColWidth="9.140625" defaultRowHeight="15"/>
  <cols>
    <col min="1" max="1" width="7.140625" style="14" customWidth="1"/>
    <col min="2" max="2" width="39.421875" style="22" customWidth="1"/>
    <col min="3" max="3" width="8.57421875" style="3" customWidth="1"/>
    <col min="4" max="4" width="11.140625" style="3" customWidth="1"/>
    <col min="5" max="5" width="11.28125" style="3" customWidth="1"/>
    <col min="6" max="6" width="12.421875" style="3" customWidth="1"/>
    <col min="7" max="11" width="9.140625" style="3" customWidth="1"/>
    <col min="12" max="12" width="7.140625" style="3" customWidth="1"/>
    <col min="13" max="16384" width="9.140625" style="3" customWidth="1"/>
  </cols>
  <sheetData>
    <row r="1" spans="1:2" ht="16.5">
      <c r="A1" s="6" t="s">
        <v>37</v>
      </c>
      <c r="B1" s="132" t="s">
        <v>38</v>
      </c>
    </row>
    <row r="2" spans="1:2" ht="16.5">
      <c r="A2" s="6"/>
      <c r="B2" s="132"/>
    </row>
    <row r="3" spans="1:6" ht="15">
      <c r="A3" s="285" t="s">
        <v>136</v>
      </c>
      <c r="B3" s="286"/>
      <c r="C3" s="286"/>
      <c r="D3" s="286"/>
      <c r="E3" s="286"/>
      <c r="F3" s="287"/>
    </row>
    <row r="4" spans="1:6" s="165" customFormat="1" ht="26.25" customHeight="1">
      <c r="A4" s="288" t="s">
        <v>235</v>
      </c>
      <c r="B4" s="289"/>
      <c r="C4" s="289"/>
      <c r="D4" s="289"/>
      <c r="E4" s="289"/>
      <c r="F4" s="290"/>
    </row>
    <row r="5" spans="1:6" s="165" customFormat="1" ht="41.25" customHeight="1">
      <c r="A5" s="291" t="s">
        <v>245</v>
      </c>
      <c r="B5" s="292"/>
      <c r="C5" s="292"/>
      <c r="D5" s="292"/>
      <c r="E5" s="292"/>
      <c r="F5" s="293"/>
    </row>
    <row r="6" spans="1:6" s="165" customFormat="1" ht="26.25" customHeight="1">
      <c r="A6" s="291" t="s">
        <v>246</v>
      </c>
      <c r="B6" s="292"/>
      <c r="C6" s="292"/>
      <c r="D6" s="292"/>
      <c r="E6" s="292"/>
      <c r="F6" s="293"/>
    </row>
    <row r="7" spans="1:6" s="165" customFormat="1" ht="26.25" customHeight="1">
      <c r="A7" s="282" t="s">
        <v>510</v>
      </c>
      <c r="B7" s="283"/>
      <c r="C7" s="283"/>
      <c r="D7" s="283"/>
      <c r="E7" s="283"/>
      <c r="F7" s="284"/>
    </row>
    <row r="8" spans="1:6" ht="16.5">
      <c r="A8" s="131" t="s">
        <v>172</v>
      </c>
      <c r="B8" s="133"/>
      <c r="C8" s="65"/>
      <c r="D8" s="65"/>
      <c r="E8" s="65"/>
      <c r="F8" s="66"/>
    </row>
    <row r="9" spans="1:6" ht="16.5">
      <c r="A9" s="130" t="s">
        <v>173</v>
      </c>
      <c r="B9" s="134"/>
      <c r="C9" s="67"/>
      <c r="D9" s="67"/>
      <c r="E9" s="67"/>
      <c r="F9" s="68"/>
    </row>
    <row r="10" spans="1:6" ht="16.5">
      <c r="A10" s="127"/>
      <c r="B10" s="35"/>
      <c r="C10" s="23"/>
      <c r="D10" s="23"/>
      <c r="E10" s="23"/>
      <c r="F10" s="23"/>
    </row>
    <row r="11" spans="1:6" ht="16.5">
      <c r="A11" s="127"/>
      <c r="B11" s="35"/>
      <c r="C11" s="23"/>
      <c r="D11" s="23"/>
      <c r="E11" s="23"/>
      <c r="F11" s="23"/>
    </row>
    <row r="12" spans="1:6" s="7" customFormat="1" ht="17.25" thickBot="1">
      <c r="A12" s="8"/>
      <c r="B12" s="135" t="s">
        <v>27</v>
      </c>
      <c r="C12" s="9" t="s">
        <v>28</v>
      </c>
      <c r="D12" s="9" t="s">
        <v>29</v>
      </c>
      <c r="E12" s="9" t="s">
        <v>30</v>
      </c>
      <c r="F12" s="9" t="s">
        <v>31</v>
      </c>
    </row>
    <row r="13" ht="17.25" thickTop="1"/>
    <row r="14" spans="1:6" ht="63.75">
      <c r="A14" s="102" t="s">
        <v>39</v>
      </c>
      <c r="B14" s="128" t="s">
        <v>374</v>
      </c>
      <c r="C14" s="201" t="s">
        <v>40</v>
      </c>
      <c r="D14" s="202">
        <v>105.42</v>
      </c>
      <c r="E14" s="202">
        <v>0</v>
      </c>
      <c r="F14" s="203">
        <f>E14*D14</f>
        <v>0</v>
      </c>
    </row>
    <row r="15" spans="1:5" ht="16.5">
      <c r="A15" s="103"/>
      <c r="E15" s="202"/>
    </row>
    <row r="16" spans="1:6" s="25" customFormat="1" ht="54" customHeight="1">
      <c r="A16" s="102" t="s">
        <v>93</v>
      </c>
      <c r="B16" s="128" t="s">
        <v>373</v>
      </c>
      <c r="C16" s="201" t="s">
        <v>40</v>
      </c>
      <c r="D16" s="202">
        <v>16.23</v>
      </c>
      <c r="E16" s="202">
        <v>0</v>
      </c>
      <c r="F16" s="203">
        <f>E16*D16</f>
        <v>0</v>
      </c>
    </row>
    <row r="17" spans="1:6" s="25" customFormat="1" ht="12.75">
      <c r="A17" s="103"/>
      <c r="B17" s="136"/>
      <c r="C17" s="201"/>
      <c r="D17" s="201"/>
      <c r="E17" s="202"/>
      <c r="F17" s="201"/>
    </row>
    <row r="18" spans="1:6" s="25" customFormat="1" ht="41.25" customHeight="1">
      <c r="A18" s="102" t="s">
        <v>94</v>
      </c>
      <c r="B18" s="128" t="s">
        <v>207</v>
      </c>
      <c r="C18" s="201" t="s">
        <v>40</v>
      </c>
      <c r="D18" s="202">
        <v>5</v>
      </c>
      <c r="E18" s="202">
        <v>0</v>
      </c>
      <c r="F18" s="203">
        <f>E18*D18</f>
        <v>0</v>
      </c>
    </row>
    <row r="19" spans="1:6" s="25" customFormat="1" ht="12.75">
      <c r="A19" s="103"/>
      <c r="B19" s="136"/>
      <c r="C19" s="201"/>
      <c r="D19" s="201"/>
      <c r="E19" s="202"/>
      <c r="F19" s="201"/>
    </row>
    <row r="20" spans="1:6" s="25" customFormat="1" ht="44.25" customHeight="1">
      <c r="A20" s="102" t="s">
        <v>95</v>
      </c>
      <c r="B20" s="128" t="s">
        <v>284</v>
      </c>
      <c r="C20" s="201" t="s">
        <v>41</v>
      </c>
      <c r="D20" s="202">
        <v>211.96</v>
      </c>
      <c r="E20" s="202">
        <v>0</v>
      </c>
      <c r="F20" s="203">
        <f>E20*D20</f>
        <v>0</v>
      </c>
    </row>
    <row r="21" spans="1:6" s="25" customFormat="1" ht="12.75">
      <c r="A21" s="103"/>
      <c r="B21" s="128"/>
      <c r="C21" s="99"/>
      <c r="D21" s="100"/>
      <c r="E21" s="202"/>
      <c r="F21" s="201"/>
    </row>
    <row r="22" spans="1:6" s="25" customFormat="1" ht="57" customHeight="1">
      <c r="A22" s="102" t="s">
        <v>96</v>
      </c>
      <c r="B22" s="128" t="s">
        <v>255</v>
      </c>
      <c r="C22" s="201" t="s">
        <v>41</v>
      </c>
      <c r="D22" s="202">
        <v>211.96</v>
      </c>
      <c r="E22" s="202">
        <v>0</v>
      </c>
      <c r="F22" s="203">
        <f>E22*D22</f>
        <v>0</v>
      </c>
    </row>
    <row r="23" spans="1:6" s="25" customFormat="1" ht="12.75">
      <c r="A23" s="103"/>
      <c r="B23" s="136"/>
      <c r="C23" s="201"/>
      <c r="D23" s="201"/>
      <c r="E23" s="202"/>
      <c r="F23" s="201"/>
    </row>
    <row r="24" spans="1:6" s="25" customFormat="1" ht="51.75" customHeight="1">
      <c r="A24" s="102" t="s">
        <v>262</v>
      </c>
      <c r="B24" s="128" t="s">
        <v>406</v>
      </c>
      <c r="C24" s="201" t="s">
        <v>41</v>
      </c>
      <c r="D24" s="202">
        <v>211.96</v>
      </c>
      <c r="E24" s="202">
        <v>0</v>
      </c>
      <c r="F24" s="203">
        <f>E24*D24</f>
        <v>0</v>
      </c>
    </row>
    <row r="25" spans="1:5" s="25" customFormat="1" ht="12.75">
      <c r="A25" s="103"/>
      <c r="E25" s="202"/>
    </row>
    <row r="26" spans="1:6" s="25" customFormat="1" ht="76.5" customHeight="1">
      <c r="A26" s="102" t="s">
        <v>251</v>
      </c>
      <c r="B26" s="128" t="s">
        <v>372</v>
      </c>
      <c r="C26" s="201" t="s">
        <v>40</v>
      </c>
      <c r="D26" s="202">
        <v>63.59</v>
      </c>
      <c r="E26" s="202">
        <v>0</v>
      </c>
      <c r="F26" s="203">
        <f>E26*D26</f>
        <v>0</v>
      </c>
    </row>
    <row r="27" spans="1:6" s="25" customFormat="1" ht="12.75">
      <c r="A27" s="103"/>
      <c r="B27" s="136"/>
      <c r="C27" s="201"/>
      <c r="D27" s="201"/>
      <c r="E27" s="202"/>
      <c r="F27" s="201"/>
    </row>
    <row r="28" spans="1:6" s="25" customFormat="1" ht="82.5" customHeight="1">
      <c r="A28" s="102" t="s">
        <v>254</v>
      </c>
      <c r="B28" s="128" t="s">
        <v>249</v>
      </c>
      <c r="C28" s="201" t="s">
        <v>40</v>
      </c>
      <c r="D28" s="202">
        <v>6.58</v>
      </c>
      <c r="E28" s="202">
        <v>0</v>
      </c>
      <c r="F28" s="203">
        <f>E28*D28</f>
        <v>0</v>
      </c>
    </row>
    <row r="29" spans="2:6" s="25" customFormat="1" ht="17.25" customHeight="1">
      <c r="B29" s="128"/>
      <c r="C29" s="201"/>
      <c r="D29" s="202"/>
      <c r="E29" s="202"/>
      <c r="F29" s="203"/>
    </row>
    <row r="30" spans="1:6" s="25" customFormat="1" ht="56.25" customHeight="1">
      <c r="A30" s="102" t="s">
        <v>256</v>
      </c>
      <c r="B30" s="128" t="s">
        <v>261</v>
      </c>
      <c r="C30" s="201" t="s">
        <v>40</v>
      </c>
      <c r="D30" s="202">
        <v>121.65</v>
      </c>
      <c r="E30" s="202">
        <v>0</v>
      </c>
      <c r="F30" s="203">
        <f>E30*D30</f>
        <v>0</v>
      </c>
    </row>
    <row r="31" spans="1:6" s="25" customFormat="1" ht="17.25" customHeight="1">
      <c r="A31" s="103"/>
      <c r="B31" s="128"/>
      <c r="C31" s="201"/>
      <c r="D31" s="202"/>
      <c r="E31" s="202"/>
      <c r="F31" s="203"/>
    </row>
    <row r="32" spans="1:6" s="25" customFormat="1" ht="69.75" customHeight="1">
      <c r="A32" s="102" t="s">
        <v>257</v>
      </c>
      <c r="B32" s="128" t="s">
        <v>250</v>
      </c>
      <c r="C32" s="201" t="s">
        <v>35</v>
      </c>
      <c r="D32" s="202">
        <v>1</v>
      </c>
      <c r="E32" s="202">
        <v>0</v>
      </c>
      <c r="F32" s="203">
        <f>E32*D32</f>
        <v>0</v>
      </c>
    </row>
    <row r="33" spans="1:6" s="25" customFormat="1" ht="22.5" customHeight="1" thickBot="1">
      <c r="A33" s="102"/>
      <c r="B33" s="128"/>
      <c r="C33" s="99"/>
      <c r="D33" s="104"/>
      <c r="E33" s="101"/>
      <c r="F33" s="101"/>
    </row>
    <row r="34" spans="1:6" s="7" customFormat="1" ht="17.25" thickBot="1">
      <c r="A34" s="97"/>
      <c r="B34" s="145" t="s">
        <v>42</v>
      </c>
      <c r="C34" s="94"/>
      <c r="D34" s="95"/>
      <c r="E34" s="96"/>
      <c r="F34" s="96">
        <f>SUM(F13:F32)</f>
        <v>0</v>
      </c>
    </row>
    <row r="35" ht="17.25" thickTop="1"/>
  </sheetData>
  <sheetProtection selectLockedCells="1" selectUnlockedCells="1"/>
  <mergeCells count="5">
    <mergeCell ref="A7:F7"/>
    <mergeCell ref="A3:F3"/>
    <mergeCell ref="A4:F4"/>
    <mergeCell ref="A5:F5"/>
    <mergeCell ref="A6:F6"/>
  </mergeCells>
  <printOptions/>
  <pageMargins left="0.7874015748031497" right="0.3937007874015748" top="0.984251968503937" bottom="0.984251968503937" header="0.5118110236220472" footer="0.5118110236220472"/>
  <pageSetup horizontalDpi="300" verticalDpi="300" orientation="portrait" paperSize="9" r:id="rId1"/>
  <headerFooter alignWithMargins="0">
    <oddHeader>&amp;R&amp;9POPIS GRADBENIH DEL
A/2.0 ZEMELJSKA DELA</oddHeader>
    <oddFooter>&amp;R&amp;P</oddFooter>
  </headerFooter>
  <rowBreaks count="1" manualBreakCount="1">
    <brk id="25" max="5" man="1"/>
  </rowBreaks>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H59"/>
  <sheetViews>
    <sheetView view="pageBreakPreview" zoomScaleSheetLayoutView="100" zoomScalePageLayoutView="0" workbookViewId="0" topLeftCell="A52">
      <selection activeCell="E57" sqref="E57"/>
    </sheetView>
  </sheetViews>
  <sheetFormatPr defaultColWidth="9.140625" defaultRowHeight="15"/>
  <cols>
    <col min="1" max="1" width="7.140625" style="14" customWidth="1"/>
    <col min="2" max="2" width="40.140625" style="141" customWidth="1"/>
    <col min="3" max="3" width="8.7109375" style="3" customWidth="1"/>
    <col min="4" max="4" width="11.7109375" style="3" customWidth="1"/>
    <col min="5" max="5" width="10.421875" style="3" customWidth="1"/>
    <col min="6" max="6" width="11.8515625" style="3" customWidth="1"/>
    <col min="7" max="10" width="9.140625" style="3" customWidth="1"/>
    <col min="11" max="11" width="7.140625" style="3" customWidth="1"/>
    <col min="12" max="16384" width="9.140625" style="3" customWidth="1"/>
  </cols>
  <sheetData>
    <row r="1" spans="1:2" ht="16.5">
      <c r="A1" s="6" t="s">
        <v>43</v>
      </c>
      <c r="B1" s="137" t="s">
        <v>44</v>
      </c>
    </row>
    <row r="2" spans="1:2" ht="16.5">
      <c r="A2" s="6"/>
      <c r="B2" s="137"/>
    </row>
    <row r="3" spans="1:6" ht="15">
      <c r="A3" s="81" t="s">
        <v>137</v>
      </c>
      <c r="B3" s="138"/>
      <c r="C3" s="82"/>
      <c r="D3" s="83"/>
      <c r="E3" s="84"/>
      <c r="F3" s="85"/>
    </row>
    <row r="4" spans="1:6" s="166" customFormat="1" ht="42" customHeight="1">
      <c r="A4" s="300" t="s">
        <v>199</v>
      </c>
      <c r="B4" s="301"/>
      <c r="C4" s="301"/>
      <c r="D4" s="301"/>
      <c r="E4" s="301"/>
      <c r="F4" s="302"/>
    </row>
    <row r="5" spans="1:6" s="166" customFormat="1" ht="41.25" customHeight="1">
      <c r="A5" s="303" t="s">
        <v>192</v>
      </c>
      <c r="B5" s="295"/>
      <c r="C5" s="295"/>
      <c r="D5" s="295"/>
      <c r="E5" s="295"/>
      <c r="F5" s="296"/>
    </row>
    <row r="6" spans="1:6" s="166" customFormat="1" ht="28.5" customHeight="1">
      <c r="A6" s="303" t="s">
        <v>198</v>
      </c>
      <c r="B6" s="295"/>
      <c r="C6" s="295"/>
      <c r="D6" s="295"/>
      <c r="E6" s="295"/>
      <c r="F6" s="296"/>
    </row>
    <row r="7" spans="1:6" s="166" customFormat="1" ht="28.5" customHeight="1">
      <c r="A7" s="294" t="s">
        <v>193</v>
      </c>
      <c r="B7" s="295"/>
      <c r="C7" s="295"/>
      <c r="D7" s="295"/>
      <c r="E7" s="295"/>
      <c r="F7" s="296"/>
    </row>
    <row r="8" spans="1:6" s="166" customFormat="1" ht="28.5" customHeight="1">
      <c r="A8" s="294" t="s">
        <v>194</v>
      </c>
      <c r="B8" s="295"/>
      <c r="C8" s="295"/>
      <c r="D8" s="295"/>
      <c r="E8" s="295"/>
      <c r="F8" s="296"/>
    </row>
    <row r="9" spans="1:6" s="166" customFormat="1" ht="27" customHeight="1">
      <c r="A9" s="294" t="s">
        <v>195</v>
      </c>
      <c r="B9" s="295"/>
      <c r="C9" s="295"/>
      <c r="D9" s="295"/>
      <c r="E9" s="295"/>
      <c r="F9" s="296"/>
    </row>
    <row r="10" spans="1:6" s="166" customFormat="1" ht="29.25" customHeight="1">
      <c r="A10" s="294" t="s">
        <v>196</v>
      </c>
      <c r="B10" s="295"/>
      <c r="C10" s="295"/>
      <c r="D10" s="295"/>
      <c r="E10" s="295"/>
      <c r="F10" s="296"/>
    </row>
    <row r="11" spans="1:6" s="166" customFormat="1" ht="44.25" customHeight="1">
      <c r="A11" s="297" t="s">
        <v>197</v>
      </c>
      <c r="B11" s="298"/>
      <c r="C11" s="298"/>
      <c r="D11" s="298"/>
      <c r="E11" s="298"/>
      <c r="F11" s="299"/>
    </row>
    <row r="12" spans="1:2" ht="16.5">
      <c r="A12" s="6"/>
      <c r="B12" s="137"/>
    </row>
    <row r="13" spans="1:2" ht="16.5">
      <c r="A13" s="6"/>
      <c r="B13" s="137"/>
    </row>
    <row r="14" spans="1:6" s="7" customFormat="1" ht="17.25" thickBot="1">
      <c r="A14" s="8"/>
      <c r="B14" s="140" t="s">
        <v>27</v>
      </c>
      <c r="C14" s="9" t="s">
        <v>28</v>
      </c>
      <c r="D14" s="9" t="s">
        <v>29</v>
      </c>
      <c r="E14" s="9" t="s">
        <v>30</v>
      </c>
      <c r="F14" s="9" t="s">
        <v>31</v>
      </c>
    </row>
    <row r="15" ht="17.25" thickTop="1"/>
    <row r="16" spans="1:8" s="25" customFormat="1" ht="54" customHeight="1">
      <c r="A16" s="102" t="s">
        <v>45</v>
      </c>
      <c r="B16" s="106" t="s">
        <v>234</v>
      </c>
      <c r="C16" s="201" t="s">
        <v>40</v>
      </c>
      <c r="D16" s="202">
        <v>21.2</v>
      </c>
      <c r="E16" s="202">
        <v>0</v>
      </c>
      <c r="F16" s="203">
        <f>E16*D16</f>
        <v>0</v>
      </c>
      <c r="H16" s="25">
        <v>0.6</v>
      </c>
    </row>
    <row r="17" spans="1:8" s="113" customFormat="1" ht="15.75" customHeight="1">
      <c r="A17" s="197" t="s">
        <v>258</v>
      </c>
      <c r="B17" s="114" t="s">
        <v>375</v>
      </c>
      <c r="E17" s="202"/>
      <c r="G17" s="198"/>
      <c r="H17" s="199"/>
    </row>
    <row r="18" ht="19.5" customHeight="1">
      <c r="E18" s="202"/>
    </row>
    <row r="19" spans="1:6" s="25" customFormat="1" ht="54" customHeight="1">
      <c r="A19" s="102" t="s">
        <v>47</v>
      </c>
      <c r="B19" s="106" t="s">
        <v>242</v>
      </c>
      <c r="C19" s="201" t="s">
        <v>40</v>
      </c>
      <c r="D19" s="202">
        <v>32.44</v>
      </c>
      <c r="E19" s="202">
        <v>0</v>
      </c>
      <c r="F19" s="203">
        <f>E19*D19</f>
        <v>0</v>
      </c>
    </row>
    <row r="20" spans="1:8" s="113" customFormat="1" ht="15.75" customHeight="1">
      <c r="A20" s="197" t="s">
        <v>259</v>
      </c>
      <c r="B20" s="106" t="s">
        <v>376</v>
      </c>
      <c r="E20" s="202"/>
      <c r="G20" s="198"/>
      <c r="H20" s="199"/>
    </row>
    <row r="21" ht="19.5" customHeight="1">
      <c r="E21" s="202"/>
    </row>
    <row r="22" spans="1:8" s="25" customFormat="1" ht="55.5" customHeight="1">
      <c r="A22" s="102" t="s">
        <v>157</v>
      </c>
      <c r="B22" s="106" t="s">
        <v>286</v>
      </c>
      <c r="C22" s="201" t="s">
        <v>40</v>
      </c>
      <c r="D22" s="202">
        <v>3.25</v>
      </c>
      <c r="E22" s="202">
        <v>0</v>
      </c>
      <c r="F22" s="203">
        <f>E22*D22</f>
        <v>0</v>
      </c>
      <c r="G22" s="122"/>
      <c r="H22" s="123"/>
    </row>
    <row r="23" spans="1:8" s="25" customFormat="1" ht="12.75">
      <c r="A23" s="105"/>
      <c r="B23" s="106" t="s">
        <v>377</v>
      </c>
      <c r="E23" s="202"/>
      <c r="G23" s="122"/>
      <c r="H23" s="123"/>
    </row>
    <row r="24" ht="19.5" customHeight="1">
      <c r="E24" s="202"/>
    </row>
    <row r="25" spans="1:8" s="25" customFormat="1" ht="55.5" customHeight="1">
      <c r="A25" s="102" t="s">
        <v>97</v>
      </c>
      <c r="B25" s="106" t="s">
        <v>252</v>
      </c>
      <c r="C25" s="201" t="s">
        <v>40</v>
      </c>
      <c r="D25" s="202">
        <v>2.25</v>
      </c>
      <c r="E25" s="202">
        <v>0</v>
      </c>
      <c r="F25" s="203">
        <f>E25*D25</f>
        <v>0</v>
      </c>
      <c r="G25" s="122"/>
      <c r="H25" s="123"/>
    </row>
    <row r="26" spans="1:8" s="25" customFormat="1" ht="12.75">
      <c r="A26" s="105"/>
      <c r="B26" s="106" t="s">
        <v>378</v>
      </c>
      <c r="E26" s="202"/>
      <c r="G26" s="122"/>
      <c r="H26" s="123"/>
    </row>
    <row r="27" spans="1:8" s="113" customFormat="1" ht="16.5" customHeight="1">
      <c r="A27" s="197"/>
      <c r="B27" s="136"/>
      <c r="C27" s="25"/>
      <c r="D27" s="25"/>
      <c r="E27" s="202"/>
      <c r="F27" s="25"/>
      <c r="G27" s="198"/>
      <c r="H27" s="199"/>
    </row>
    <row r="28" spans="1:8" s="25" customFormat="1" ht="55.5" customHeight="1">
      <c r="A28" s="102" t="s">
        <v>98</v>
      </c>
      <c r="B28" s="106" t="s">
        <v>286</v>
      </c>
      <c r="C28" s="201" t="s">
        <v>40</v>
      </c>
      <c r="D28" s="202">
        <v>18.68</v>
      </c>
      <c r="E28" s="202">
        <v>0</v>
      </c>
      <c r="F28" s="203">
        <f>E28*D28</f>
        <v>0</v>
      </c>
      <c r="G28" s="122"/>
      <c r="H28" s="123"/>
    </row>
    <row r="29" spans="1:8" s="25" customFormat="1" ht="12.75">
      <c r="A29" s="105"/>
      <c r="B29" s="106" t="s">
        <v>287</v>
      </c>
      <c r="E29" s="202"/>
      <c r="G29" s="122"/>
      <c r="H29" s="123"/>
    </row>
    <row r="30" spans="1:8" s="113" customFormat="1" ht="16.5" customHeight="1">
      <c r="A30" s="197"/>
      <c r="B30" s="136"/>
      <c r="C30" s="25"/>
      <c r="D30" s="25"/>
      <c r="E30" s="202"/>
      <c r="F30" s="25"/>
      <c r="G30" s="198"/>
      <c r="H30" s="199"/>
    </row>
    <row r="31" spans="1:8" s="25" customFormat="1" ht="55.5" customHeight="1">
      <c r="A31" s="102" t="s">
        <v>99</v>
      </c>
      <c r="B31" s="106" t="s">
        <v>286</v>
      </c>
      <c r="C31" s="201" t="s">
        <v>40</v>
      </c>
      <c r="D31" s="202">
        <v>2.24</v>
      </c>
      <c r="E31" s="202">
        <v>0</v>
      </c>
      <c r="F31" s="203">
        <f>E31*D31</f>
        <v>0</v>
      </c>
      <c r="G31" s="122"/>
      <c r="H31" s="123"/>
    </row>
    <row r="32" spans="1:8" s="25" customFormat="1" ht="12.75">
      <c r="A32" s="105"/>
      <c r="B32" s="106" t="s">
        <v>379</v>
      </c>
      <c r="E32" s="202"/>
      <c r="G32" s="122"/>
      <c r="H32" s="123"/>
    </row>
    <row r="33" spans="1:8" s="113" customFormat="1" ht="16.5" customHeight="1">
      <c r="A33" s="197"/>
      <c r="B33" s="136"/>
      <c r="C33" s="25"/>
      <c r="D33" s="25"/>
      <c r="E33" s="202"/>
      <c r="F33" s="25"/>
      <c r="G33" s="198"/>
      <c r="H33" s="199"/>
    </row>
    <row r="34" spans="1:8" s="25" customFormat="1" ht="55.5" customHeight="1">
      <c r="A34" s="102" t="s">
        <v>158</v>
      </c>
      <c r="B34" s="106" t="s">
        <v>125</v>
      </c>
      <c r="C34" s="201" t="s">
        <v>40</v>
      </c>
      <c r="D34" s="202">
        <v>0.78</v>
      </c>
      <c r="E34" s="202">
        <v>0</v>
      </c>
      <c r="F34" s="203">
        <f>E34*D34</f>
        <v>0</v>
      </c>
      <c r="G34" s="122"/>
      <c r="H34" s="123"/>
    </row>
    <row r="35" spans="1:8" s="25" customFormat="1" ht="13.5">
      <c r="A35" s="105"/>
      <c r="B35" s="106" t="s">
        <v>380</v>
      </c>
      <c r="E35" s="202"/>
      <c r="G35" s="122"/>
      <c r="H35" s="123"/>
    </row>
    <row r="36" spans="2:5" s="25" customFormat="1" ht="12.75">
      <c r="B36" s="136"/>
      <c r="E36" s="202"/>
    </row>
    <row r="37" spans="1:8" s="25" customFormat="1" ht="55.5" customHeight="1">
      <c r="A37" s="102" t="s">
        <v>100</v>
      </c>
      <c r="B37" s="106" t="s">
        <v>285</v>
      </c>
      <c r="C37" s="201" t="s">
        <v>40</v>
      </c>
      <c r="D37" s="202">
        <v>3.24</v>
      </c>
      <c r="E37" s="202">
        <v>0</v>
      </c>
      <c r="F37" s="203">
        <f>E37*D37</f>
        <v>0</v>
      </c>
      <c r="G37" s="122"/>
      <c r="H37" s="123"/>
    </row>
    <row r="38" spans="1:8" s="25" customFormat="1" ht="13.5">
      <c r="A38" s="105"/>
      <c r="B38" s="106" t="s">
        <v>381</v>
      </c>
      <c r="E38" s="202"/>
      <c r="G38" s="122"/>
      <c r="H38" s="123"/>
    </row>
    <row r="39" s="25" customFormat="1" ht="12.75">
      <c r="E39" s="202"/>
    </row>
    <row r="40" spans="1:6" s="25" customFormat="1" ht="54.75" customHeight="1">
      <c r="A40" s="102" t="s">
        <v>101</v>
      </c>
      <c r="B40" s="106" t="s">
        <v>285</v>
      </c>
      <c r="C40" s="201" t="s">
        <v>40</v>
      </c>
      <c r="D40" s="202">
        <v>1.26</v>
      </c>
      <c r="E40" s="202">
        <v>0</v>
      </c>
      <c r="F40" s="203">
        <f>E40*D40</f>
        <v>0</v>
      </c>
    </row>
    <row r="41" spans="1:5" s="25" customFormat="1" ht="12.75">
      <c r="A41" s="105"/>
      <c r="B41" s="106" t="s">
        <v>382</v>
      </c>
      <c r="E41" s="202"/>
    </row>
    <row r="42" spans="1:6" s="25" customFormat="1" ht="12.75">
      <c r="A42" s="105"/>
      <c r="B42" s="106"/>
      <c r="C42" s="99"/>
      <c r="D42" s="100"/>
      <c r="E42" s="202"/>
      <c r="F42" s="101"/>
    </row>
    <row r="43" spans="1:8" s="25" customFormat="1" ht="55.5" customHeight="1">
      <c r="A43" s="102" t="s">
        <v>102</v>
      </c>
      <c r="B43" s="106" t="s">
        <v>252</v>
      </c>
      <c r="C43" s="201" t="s">
        <v>40</v>
      </c>
      <c r="D43" s="202">
        <v>3.23</v>
      </c>
      <c r="E43" s="202">
        <v>0</v>
      </c>
      <c r="F43" s="203">
        <f>E43*D43</f>
        <v>0</v>
      </c>
      <c r="G43" s="122"/>
      <c r="H43" s="123"/>
    </row>
    <row r="44" spans="1:8" s="25" customFormat="1" ht="12.75">
      <c r="A44" s="105"/>
      <c r="B44" s="106" t="s">
        <v>383</v>
      </c>
      <c r="E44" s="202"/>
      <c r="G44" s="122"/>
      <c r="H44" s="123"/>
    </row>
    <row r="45" spans="2:5" s="25" customFormat="1" ht="12.75">
      <c r="B45" s="136"/>
      <c r="E45" s="202"/>
    </row>
    <row r="46" spans="1:8" s="25" customFormat="1" ht="55.5" customHeight="1">
      <c r="A46" s="102" t="s">
        <v>273</v>
      </c>
      <c r="B46" s="106" t="s">
        <v>252</v>
      </c>
      <c r="C46" s="201" t="s">
        <v>40</v>
      </c>
      <c r="D46" s="202">
        <v>2.58</v>
      </c>
      <c r="E46" s="202">
        <v>0</v>
      </c>
      <c r="F46" s="203">
        <f>E46*D46</f>
        <v>0</v>
      </c>
      <c r="G46" s="122"/>
      <c r="H46" s="123"/>
    </row>
    <row r="47" spans="1:8" s="25" customFormat="1" ht="12.75">
      <c r="A47" s="105"/>
      <c r="B47" s="106" t="s">
        <v>384</v>
      </c>
      <c r="E47" s="202"/>
      <c r="G47" s="122"/>
      <c r="H47" s="123"/>
    </row>
    <row r="48" s="25" customFormat="1" ht="12.75">
      <c r="E48" s="202"/>
    </row>
    <row r="49" spans="1:6" s="25" customFormat="1" ht="54.75" customHeight="1">
      <c r="A49" s="102" t="s">
        <v>288</v>
      </c>
      <c r="B49" s="106" t="s">
        <v>252</v>
      </c>
      <c r="C49" s="201" t="s">
        <v>40</v>
      </c>
      <c r="D49" s="202">
        <v>38.33</v>
      </c>
      <c r="E49" s="202">
        <v>0</v>
      </c>
      <c r="F49" s="203">
        <f>E49*D49</f>
        <v>0</v>
      </c>
    </row>
    <row r="50" spans="1:5" s="25" customFormat="1" ht="12.75">
      <c r="A50" s="105"/>
      <c r="B50" s="106" t="s">
        <v>385</v>
      </c>
      <c r="E50" s="202"/>
    </row>
    <row r="51" spans="1:6" s="25" customFormat="1" ht="12.75">
      <c r="A51" s="105"/>
      <c r="B51" s="106"/>
      <c r="C51" s="99"/>
      <c r="D51" s="100"/>
      <c r="E51" s="202"/>
      <c r="F51" s="101"/>
    </row>
    <row r="52" spans="1:6" s="25" customFormat="1" ht="51">
      <c r="A52" s="102" t="s">
        <v>289</v>
      </c>
      <c r="B52" s="106" t="s">
        <v>252</v>
      </c>
      <c r="C52" s="201" t="s">
        <v>40</v>
      </c>
      <c r="D52" s="202">
        <v>40.25</v>
      </c>
      <c r="E52" s="202">
        <v>0</v>
      </c>
      <c r="F52" s="203">
        <f>E52*D52</f>
        <v>0</v>
      </c>
    </row>
    <row r="53" spans="1:5" s="25" customFormat="1" ht="12.75">
      <c r="A53" s="105"/>
      <c r="B53" s="106" t="s">
        <v>386</v>
      </c>
      <c r="E53" s="202"/>
    </row>
    <row r="54" spans="1:5" s="25" customFormat="1" ht="12.75">
      <c r="A54" s="105"/>
      <c r="E54" s="202"/>
    </row>
    <row r="55" spans="1:8" s="25" customFormat="1" ht="53.25" customHeight="1">
      <c r="A55" s="102" t="s">
        <v>290</v>
      </c>
      <c r="B55" s="204" t="s">
        <v>208</v>
      </c>
      <c r="C55" s="201" t="s">
        <v>46</v>
      </c>
      <c r="D55" s="213">
        <v>19290.08</v>
      </c>
      <c r="E55" s="202">
        <v>0</v>
      </c>
      <c r="F55" s="203">
        <f>E55*D55</f>
        <v>0</v>
      </c>
      <c r="H55" s="219"/>
    </row>
    <row r="56" spans="1:5" s="25" customFormat="1" ht="63.75">
      <c r="A56" s="103"/>
      <c r="B56" s="236" t="s">
        <v>387</v>
      </c>
      <c r="E56" s="202"/>
    </row>
    <row r="57" spans="1:2" s="25" customFormat="1" ht="24.75" customHeight="1" thickBot="1">
      <c r="A57" s="103"/>
      <c r="B57" s="236"/>
    </row>
    <row r="58" spans="1:6" s="7" customFormat="1" ht="17.25" thickBot="1">
      <c r="A58" s="97"/>
      <c r="B58" s="143" t="s">
        <v>48</v>
      </c>
      <c r="C58" s="94"/>
      <c r="D58" s="95"/>
      <c r="E58" s="96"/>
      <c r="F58" s="96">
        <f>SUM(F16:F56)</f>
        <v>0</v>
      </c>
    </row>
    <row r="59" spans="1:6" s="107" customFormat="1" ht="13.5" thickTop="1">
      <c r="A59" s="108"/>
      <c r="B59" s="144"/>
      <c r="C59" s="109"/>
      <c r="D59" s="110"/>
      <c r="E59" s="111"/>
      <c r="F59" s="111"/>
    </row>
  </sheetData>
  <sheetProtection selectLockedCells="1" selectUnlockedCells="1"/>
  <mergeCells count="8">
    <mergeCell ref="A10:F10"/>
    <mergeCell ref="A11:F11"/>
    <mergeCell ref="A4:F4"/>
    <mergeCell ref="A5:F5"/>
    <mergeCell ref="A6:F6"/>
    <mergeCell ref="A7:F7"/>
    <mergeCell ref="A8:F8"/>
    <mergeCell ref="A9:F9"/>
  </mergeCells>
  <printOptions/>
  <pageMargins left="0.7874015748031497" right="0.3937007874015748" top="0.984251968503937" bottom="0.984251968503937" header="0.5118110236220472" footer="0.5118110236220472"/>
  <pageSetup horizontalDpi="300" verticalDpi="300" orientation="portrait" paperSize="9" scale="98" r:id="rId1"/>
  <headerFooter alignWithMargins="0">
    <oddHeader>&amp;R&amp;9POPIS GRADBENIH DEL
A/3.0 BETONSKA DELA</oddHeader>
    <oddFooter>&amp;R&amp;P</oddFooter>
  </headerFooter>
  <rowBreaks count="1" manualBreakCount="1">
    <brk id="26" max="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H51"/>
  <sheetViews>
    <sheetView view="pageBreakPreview" zoomScaleSheetLayoutView="100" zoomScalePageLayoutView="0" workbookViewId="0" topLeftCell="A40">
      <selection activeCell="E45" sqref="E45"/>
    </sheetView>
  </sheetViews>
  <sheetFormatPr defaultColWidth="9.140625" defaultRowHeight="15"/>
  <cols>
    <col min="1" max="1" width="7.140625" style="14" customWidth="1"/>
    <col min="2" max="2" width="39.421875" style="22" customWidth="1"/>
    <col min="3" max="3" width="8.28125" style="3" customWidth="1"/>
    <col min="4" max="4" width="10.8515625" style="3" customWidth="1"/>
    <col min="5" max="5" width="11.8515625" style="3" customWidth="1"/>
    <col min="6" max="6" width="12.57421875" style="3" customWidth="1"/>
    <col min="7" max="11" width="9.140625" style="3" customWidth="1"/>
    <col min="12" max="12" width="7.140625" style="3" customWidth="1"/>
    <col min="13" max="16384" width="9.140625" style="3" customWidth="1"/>
  </cols>
  <sheetData>
    <row r="1" spans="1:2" ht="16.5">
      <c r="A1" s="6" t="s">
        <v>49</v>
      </c>
      <c r="B1" s="132" t="s">
        <v>155</v>
      </c>
    </row>
    <row r="2" spans="1:2" ht="16.5">
      <c r="A2" s="6"/>
      <c r="B2" s="132"/>
    </row>
    <row r="3" spans="1:6" ht="15">
      <c r="A3" s="81" t="s">
        <v>140</v>
      </c>
      <c r="B3" s="138"/>
      <c r="C3" s="82"/>
      <c r="D3" s="83"/>
      <c r="E3" s="84"/>
      <c r="F3" s="85"/>
    </row>
    <row r="4" spans="1:6" s="164" customFormat="1" ht="56.25" customHeight="1">
      <c r="A4" s="288" t="s">
        <v>203</v>
      </c>
      <c r="B4" s="306"/>
      <c r="C4" s="306"/>
      <c r="D4" s="306"/>
      <c r="E4" s="306"/>
      <c r="F4" s="307"/>
    </row>
    <row r="5" spans="1:6" s="164" customFormat="1" ht="27.75" customHeight="1">
      <c r="A5" s="291" t="s">
        <v>200</v>
      </c>
      <c r="B5" s="308"/>
      <c r="C5" s="308"/>
      <c r="D5" s="308"/>
      <c r="E5" s="308"/>
      <c r="F5" s="309"/>
    </row>
    <row r="6" spans="1:6" s="164" customFormat="1" ht="28.5" customHeight="1">
      <c r="A6" s="291" t="s">
        <v>201</v>
      </c>
      <c r="B6" s="308"/>
      <c r="C6" s="308"/>
      <c r="D6" s="308"/>
      <c r="E6" s="308"/>
      <c r="F6" s="309"/>
    </row>
    <row r="7" spans="1:6" s="164" customFormat="1" ht="26.25" customHeight="1">
      <c r="A7" s="291" t="s">
        <v>202</v>
      </c>
      <c r="B7" s="308"/>
      <c r="C7" s="308"/>
      <c r="D7" s="308"/>
      <c r="E7" s="308"/>
      <c r="F7" s="309"/>
    </row>
    <row r="8" spans="1:6" s="164" customFormat="1" ht="42" customHeight="1">
      <c r="A8" s="291" t="s">
        <v>204</v>
      </c>
      <c r="B8" s="308"/>
      <c r="C8" s="308"/>
      <c r="D8" s="308"/>
      <c r="E8" s="308"/>
      <c r="F8" s="309"/>
    </row>
    <row r="9" spans="1:6" s="164" customFormat="1" ht="28.5" customHeight="1">
      <c r="A9" s="282" t="s">
        <v>223</v>
      </c>
      <c r="B9" s="304"/>
      <c r="C9" s="304"/>
      <c r="D9" s="304"/>
      <c r="E9" s="304"/>
      <c r="F9" s="305"/>
    </row>
    <row r="10" spans="1:6" ht="15">
      <c r="A10" s="86"/>
      <c r="B10" s="139"/>
      <c r="C10" s="79"/>
      <c r="D10" s="80"/>
      <c r="E10" s="87"/>
      <c r="F10" s="87"/>
    </row>
    <row r="11" spans="1:2" ht="16.5">
      <c r="A11" s="6"/>
      <c r="B11" s="132"/>
    </row>
    <row r="12" spans="1:6" s="7" customFormat="1" ht="17.25" thickBot="1">
      <c r="A12" s="8"/>
      <c r="B12" s="135" t="s">
        <v>27</v>
      </c>
      <c r="C12" s="9" t="s">
        <v>28</v>
      </c>
      <c r="D12" s="9" t="s">
        <v>29</v>
      </c>
      <c r="E12" s="9" t="s">
        <v>30</v>
      </c>
      <c r="F12" s="9" t="s">
        <v>31</v>
      </c>
    </row>
    <row r="13" spans="1:2" s="25" customFormat="1" ht="13.5" thickTop="1">
      <c r="A13" s="103"/>
      <c r="B13" s="136"/>
    </row>
    <row r="14" spans="1:8" s="25" customFormat="1" ht="43.5" customHeight="1">
      <c r="A14" s="102" t="s">
        <v>50</v>
      </c>
      <c r="B14" s="106" t="s">
        <v>388</v>
      </c>
      <c r="C14" s="201" t="s">
        <v>41</v>
      </c>
      <c r="D14" s="202">
        <v>56.46</v>
      </c>
      <c r="E14" s="213">
        <v>0</v>
      </c>
      <c r="F14" s="203">
        <f>E14*D14</f>
        <v>0</v>
      </c>
      <c r="H14" s="25">
        <v>0.5</v>
      </c>
    </row>
    <row r="15" spans="1:5" s="25" customFormat="1" ht="12.75">
      <c r="A15" s="103"/>
      <c r="B15" s="136"/>
      <c r="E15" s="213"/>
    </row>
    <row r="16" spans="1:6" s="25" customFormat="1" ht="42" customHeight="1">
      <c r="A16" s="102" t="s">
        <v>163</v>
      </c>
      <c r="B16" s="106" t="s">
        <v>389</v>
      </c>
      <c r="C16" s="201" t="s">
        <v>41</v>
      </c>
      <c r="D16" s="202">
        <v>32.45</v>
      </c>
      <c r="E16" s="213">
        <v>0</v>
      </c>
      <c r="F16" s="203">
        <f>E16*D16</f>
        <v>0</v>
      </c>
    </row>
    <row r="17" spans="1:5" s="25" customFormat="1" ht="12.75">
      <c r="A17" s="103"/>
      <c r="B17" s="136"/>
      <c r="E17" s="213"/>
    </row>
    <row r="18" spans="1:6" s="25" customFormat="1" ht="43.5" customHeight="1">
      <c r="A18" s="102" t="s">
        <v>159</v>
      </c>
      <c r="B18" s="106" t="s">
        <v>390</v>
      </c>
      <c r="C18" s="201" t="s">
        <v>33</v>
      </c>
      <c r="D18" s="202">
        <v>18.44</v>
      </c>
      <c r="E18" s="213">
        <v>0</v>
      </c>
      <c r="F18" s="203">
        <f>E18*D18</f>
        <v>0</v>
      </c>
    </row>
    <row r="19" spans="1:5" s="25" customFormat="1" ht="12.75">
      <c r="A19" s="103"/>
      <c r="B19" s="136"/>
      <c r="E19" s="213"/>
    </row>
    <row r="20" spans="1:6" s="25" customFormat="1" ht="57" customHeight="1">
      <c r="A20" s="102" t="s">
        <v>164</v>
      </c>
      <c r="B20" s="106" t="s">
        <v>391</v>
      </c>
      <c r="C20" s="201" t="s">
        <v>41</v>
      </c>
      <c r="D20" s="202">
        <v>186.89</v>
      </c>
      <c r="E20" s="213">
        <v>0</v>
      </c>
      <c r="F20" s="203">
        <f>E20*D20</f>
        <v>0</v>
      </c>
    </row>
    <row r="21" spans="1:5" s="25" customFormat="1" ht="12.75">
      <c r="A21" s="103"/>
      <c r="B21" s="136"/>
      <c r="E21" s="213"/>
    </row>
    <row r="22" spans="1:6" s="25" customFormat="1" ht="56.25" customHeight="1">
      <c r="A22" s="102" t="s">
        <v>103</v>
      </c>
      <c r="B22" s="106" t="s">
        <v>291</v>
      </c>
      <c r="C22" s="201" t="s">
        <v>41</v>
      </c>
      <c r="D22" s="202">
        <v>26.88</v>
      </c>
      <c r="E22" s="213">
        <v>0</v>
      </c>
      <c r="F22" s="203">
        <f>E22*D22</f>
        <v>0</v>
      </c>
    </row>
    <row r="23" spans="1:5" s="25" customFormat="1" ht="12.75">
      <c r="A23" s="103"/>
      <c r="B23" s="136"/>
      <c r="E23" s="213"/>
    </row>
    <row r="24" spans="1:6" s="25" customFormat="1" ht="55.5" customHeight="1">
      <c r="A24" s="102" t="s">
        <v>104</v>
      </c>
      <c r="B24" s="106" t="s">
        <v>292</v>
      </c>
      <c r="C24" s="201" t="s">
        <v>41</v>
      </c>
      <c r="D24" s="202">
        <v>21.24</v>
      </c>
      <c r="E24" s="213">
        <v>0</v>
      </c>
      <c r="F24" s="203">
        <f>E24*D24</f>
        <v>0</v>
      </c>
    </row>
    <row r="25" spans="1:5" s="25" customFormat="1" ht="12.75">
      <c r="A25" s="103"/>
      <c r="B25" s="136"/>
      <c r="E25" s="213"/>
    </row>
    <row r="26" spans="1:6" s="25" customFormat="1" ht="69.75" customHeight="1">
      <c r="A26" s="102" t="s">
        <v>105</v>
      </c>
      <c r="B26" s="106" t="s">
        <v>293</v>
      </c>
      <c r="C26" s="201" t="s">
        <v>41</v>
      </c>
      <c r="D26" s="202">
        <v>11.9</v>
      </c>
      <c r="E26" s="213">
        <v>0</v>
      </c>
      <c r="F26" s="203">
        <f>E26*D26</f>
        <v>0</v>
      </c>
    </row>
    <row r="27" spans="1:6" s="25" customFormat="1" ht="12.75">
      <c r="A27" s="103"/>
      <c r="B27" s="106"/>
      <c r="C27" s="201"/>
      <c r="D27" s="202"/>
      <c r="E27" s="213"/>
      <c r="F27" s="203"/>
    </row>
    <row r="28" spans="1:6" s="25" customFormat="1" ht="72" customHeight="1">
      <c r="A28" s="102" t="s">
        <v>121</v>
      </c>
      <c r="B28" s="106" t="s">
        <v>392</v>
      </c>
      <c r="C28" s="201" t="s">
        <v>41</v>
      </c>
      <c r="D28" s="202">
        <v>32.6</v>
      </c>
      <c r="E28" s="213">
        <v>0</v>
      </c>
      <c r="F28" s="203">
        <f>E28*D28</f>
        <v>0</v>
      </c>
    </row>
    <row r="29" spans="1:6" s="25" customFormat="1" ht="12.75">
      <c r="A29" s="103"/>
      <c r="B29" s="106"/>
      <c r="C29" s="201"/>
      <c r="D29" s="202"/>
      <c r="E29" s="213"/>
      <c r="F29" s="203"/>
    </row>
    <row r="30" spans="1:6" s="25" customFormat="1" ht="59.25" customHeight="1">
      <c r="A30" s="102" t="s">
        <v>106</v>
      </c>
      <c r="B30" s="106" t="s">
        <v>393</v>
      </c>
      <c r="C30" s="201" t="s">
        <v>41</v>
      </c>
      <c r="D30" s="202">
        <v>14.3</v>
      </c>
      <c r="E30" s="213">
        <v>0</v>
      </c>
      <c r="F30" s="203">
        <f>E30*D30</f>
        <v>0</v>
      </c>
    </row>
    <row r="31" spans="1:6" s="25" customFormat="1" ht="12.75">
      <c r="A31" s="103"/>
      <c r="B31" s="106"/>
      <c r="C31" s="201"/>
      <c r="D31" s="202"/>
      <c r="E31" s="213"/>
      <c r="F31" s="203"/>
    </row>
    <row r="32" spans="1:6" s="25" customFormat="1" ht="81" customHeight="1">
      <c r="A32" s="102" t="s">
        <v>165</v>
      </c>
      <c r="B32" s="106" t="s">
        <v>294</v>
      </c>
      <c r="C32" s="201" t="s">
        <v>41</v>
      </c>
      <c r="D32" s="202">
        <v>191.67</v>
      </c>
      <c r="E32" s="213">
        <v>0</v>
      </c>
      <c r="F32" s="203">
        <f>E32*D32</f>
        <v>0</v>
      </c>
    </row>
    <row r="33" spans="1:5" s="25" customFormat="1" ht="12.75">
      <c r="A33" s="103"/>
      <c r="E33" s="213"/>
    </row>
    <row r="34" spans="1:6" s="25" customFormat="1" ht="81" customHeight="1">
      <c r="A34" s="102" t="s">
        <v>107</v>
      </c>
      <c r="B34" s="106" t="s">
        <v>394</v>
      </c>
      <c r="C34" s="201" t="s">
        <v>41</v>
      </c>
      <c r="D34" s="202">
        <v>201.26</v>
      </c>
      <c r="E34" s="213">
        <v>0</v>
      </c>
      <c r="F34" s="203">
        <f>E34*D34</f>
        <v>0</v>
      </c>
    </row>
    <row r="35" spans="1:5" s="25" customFormat="1" ht="12.75">
      <c r="A35" s="103"/>
      <c r="E35" s="213"/>
    </row>
    <row r="36" spans="1:5" s="25" customFormat="1" ht="55.5" customHeight="1">
      <c r="A36" s="102" t="s">
        <v>174</v>
      </c>
      <c r="B36" s="194" t="s">
        <v>405</v>
      </c>
      <c r="E36" s="213"/>
    </row>
    <row r="37" spans="1:6" s="25" customFormat="1" ht="18" customHeight="1">
      <c r="A37" s="197" t="s">
        <v>400</v>
      </c>
      <c r="B37" s="242" t="s">
        <v>395</v>
      </c>
      <c r="C37" s="201" t="s">
        <v>69</v>
      </c>
      <c r="D37" s="213">
        <v>1</v>
      </c>
      <c r="E37" s="213">
        <v>0</v>
      </c>
      <c r="F37" s="214">
        <f>E37*D37</f>
        <v>0</v>
      </c>
    </row>
    <row r="38" spans="1:6" s="25" customFormat="1" ht="18" customHeight="1">
      <c r="A38" s="197" t="s">
        <v>401</v>
      </c>
      <c r="B38" s="242" t="s">
        <v>396</v>
      </c>
      <c r="C38" s="201" t="s">
        <v>69</v>
      </c>
      <c r="D38" s="213">
        <v>1</v>
      </c>
      <c r="E38" s="213">
        <v>0</v>
      </c>
      <c r="F38" s="214">
        <f>E38*D38</f>
        <v>0</v>
      </c>
    </row>
    <row r="39" spans="1:6" s="25" customFormat="1" ht="18" customHeight="1">
      <c r="A39" s="197" t="s">
        <v>402</v>
      </c>
      <c r="B39" s="242" t="s">
        <v>397</v>
      </c>
      <c r="C39" s="201" t="s">
        <v>69</v>
      </c>
      <c r="D39" s="213">
        <v>1</v>
      </c>
      <c r="E39" s="213">
        <v>0</v>
      </c>
      <c r="F39" s="214">
        <f>E39*D39</f>
        <v>0</v>
      </c>
    </row>
    <row r="40" spans="1:6" s="25" customFormat="1" ht="18" customHeight="1">
      <c r="A40" s="197" t="s">
        <v>403</v>
      </c>
      <c r="B40" s="242" t="s">
        <v>398</v>
      </c>
      <c r="C40" s="201" t="s">
        <v>69</v>
      </c>
      <c r="D40" s="213">
        <v>1</v>
      </c>
      <c r="E40" s="213">
        <v>0</v>
      </c>
      <c r="F40" s="214">
        <f>E40*D40</f>
        <v>0</v>
      </c>
    </row>
    <row r="41" spans="1:6" s="25" customFormat="1" ht="18" customHeight="1">
      <c r="A41" s="197" t="s">
        <v>404</v>
      </c>
      <c r="B41" s="242" t="s">
        <v>399</v>
      </c>
      <c r="C41" s="201" t="s">
        <v>69</v>
      </c>
      <c r="D41" s="213">
        <v>1</v>
      </c>
      <c r="E41" s="213">
        <v>0</v>
      </c>
      <c r="F41" s="214">
        <f>E41*D41</f>
        <v>0</v>
      </c>
    </row>
    <row r="42" spans="1:6" s="25" customFormat="1" ht="18" customHeight="1">
      <c r="A42" s="102"/>
      <c r="B42" s="22"/>
      <c r="C42" s="14"/>
      <c r="D42" s="14"/>
      <c r="E42" s="213"/>
      <c r="F42" s="14"/>
    </row>
    <row r="43" spans="1:6" s="25" customFormat="1" ht="71.25" customHeight="1">
      <c r="A43" s="102" t="s">
        <v>270</v>
      </c>
      <c r="B43" s="106" t="s">
        <v>209</v>
      </c>
      <c r="C43" s="201" t="s">
        <v>41</v>
      </c>
      <c r="D43" s="202">
        <v>30</v>
      </c>
      <c r="E43" s="213">
        <v>0</v>
      </c>
      <c r="F43" s="203">
        <f>E43*D43</f>
        <v>0</v>
      </c>
    </row>
    <row r="44" spans="1:2" s="25" customFormat="1" ht="22.5" customHeight="1" thickBot="1">
      <c r="A44" s="103"/>
      <c r="B44" s="136"/>
    </row>
    <row r="45" spans="1:6" s="7" customFormat="1" ht="17.25" thickBot="1">
      <c r="A45" s="97"/>
      <c r="B45" s="145" t="s">
        <v>51</v>
      </c>
      <c r="C45" s="94"/>
      <c r="D45" s="95"/>
      <c r="E45" s="96"/>
      <c r="F45" s="96">
        <f>SUM(F13:F43)</f>
        <v>0</v>
      </c>
    </row>
    <row r="46" spans="1:2" s="25" customFormat="1" ht="12.75">
      <c r="A46" s="103"/>
      <c r="B46" s="136"/>
    </row>
    <row r="47" spans="1:2" s="25" customFormat="1" ht="12.75">
      <c r="A47" s="103"/>
      <c r="B47" s="136"/>
    </row>
    <row r="48" spans="1:2" s="25" customFormat="1" ht="12.75">
      <c r="A48" s="103"/>
      <c r="B48" s="136"/>
    </row>
    <row r="49" spans="1:2" s="25" customFormat="1" ht="12.75">
      <c r="A49" s="103"/>
      <c r="B49" s="136"/>
    </row>
    <row r="50" spans="1:2" s="25" customFormat="1" ht="12.75">
      <c r="A50" s="103"/>
      <c r="B50" s="136"/>
    </row>
    <row r="51" spans="1:2" s="25" customFormat="1" ht="12.75">
      <c r="A51" s="103"/>
      <c r="B51" s="136"/>
    </row>
  </sheetData>
  <sheetProtection selectLockedCells="1" selectUnlockedCells="1"/>
  <mergeCells count="6">
    <mergeCell ref="A9:F9"/>
    <mergeCell ref="A4:F4"/>
    <mergeCell ref="A5:F5"/>
    <mergeCell ref="A6:F6"/>
    <mergeCell ref="A7:F7"/>
    <mergeCell ref="A8:F8"/>
  </mergeCells>
  <printOptions/>
  <pageMargins left="0.7874015748031497" right="0.3937007874015748" top="0.984251968503937" bottom="0.984251968503937" header="0.5118110236220472" footer="0.5118110236220472"/>
  <pageSetup horizontalDpi="300" verticalDpi="300" orientation="portrait" paperSize="9" scale="96" r:id="rId1"/>
  <headerFooter alignWithMargins="0">
    <oddHeader>&amp;R&amp;9POPIS GRADBENIH DEL
A/4.0 TESARSKA DELA - OPAŽ</oddHeader>
    <oddFooter>&amp;R&amp;P</oddFooter>
  </headerFooter>
  <rowBreaks count="1" manualBreakCount="1">
    <brk id="25" max="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H61"/>
  <sheetViews>
    <sheetView view="pageBreakPreview" zoomScaleSheetLayoutView="100" zoomScalePageLayoutView="0" workbookViewId="0" topLeftCell="A52">
      <selection activeCell="E59" sqref="E59"/>
    </sheetView>
  </sheetViews>
  <sheetFormatPr defaultColWidth="9.140625" defaultRowHeight="15"/>
  <cols>
    <col min="1" max="1" width="7.140625" style="14" customWidth="1"/>
    <col min="2" max="2" width="39.421875" style="141" customWidth="1"/>
    <col min="3" max="3" width="8.28125" style="3" customWidth="1"/>
    <col min="4" max="4" width="11.00390625" style="3" customWidth="1"/>
    <col min="5" max="5" width="11.8515625" style="3" customWidth="1"/>
    <col min="6" max="6" width="12.57421875" style="3" customWidth="1"/>
    <col min="7" max="10" width="9.140625" style="3" customWidth="1"/>
    <col min="11" max="11" width="7.140625" style="3" customWidth="1"/>
    <col min="12" max="16384" width="9.140625" style="3" customWidth="1"/>
  </cols>
  <sheetData>
    <row r="1" spans="1:2" ht="16.5">
      <c r="A1" s="6" t="s">
        <v>52</v>
      </c>
      <c r="B1" s="137" t="s">
        <v>53</v>
      </c>
    </row>
    <row r="2" spans="1:2" ht="16.5">
      <c r="A2" s="6"/>
      <c r="B2" s="137"/>
    </row>
    <row r="3" spans="1:6" ht="15">
      <c r="A3" s="81" t="s">
        <v>141</v>
      </c>
      <c r="B3" s="138"/>
      <c r="C3" s="82"/>
      <c r="D3" s="83"/>
      <c r="E3" s="84"/>
      <c r="F3" s="85"/>
    </row>
    <row r="4" spans="1:6" ht="16.5">
      <c r="A4" s="171" t="s">
        <v>142</v>
      </c>
      <c r="B4" s="172"/>
      <c r="C4" s="173"/>
      <c r="D4" s="174"/>
      <c r="E4" s="175"/>
      <c r="F4" s="176"/>
    </row>
    <row r="5" spans="1:6" ht="16.5">
      <c r="A5" s="177" t="s">
        <v>143</v>
      </c>
      <c r="B5" s="178"/>
      <c r="C5" s="179"/>
      <c r="D5" s="180"/>
      <c r="E5" s="181"/>
      <c r="F5" s="182"/>
    </row>
    <row r="6" spans="1:6" ht="16.5">
      <c r="A6" s="177" t="s">
        <v>144</v>
      </c>
      <c r="B6" s="178"/>
      <c r="C6" s="179"/>
      <c r="D6" s="180"/>
      <c r="E6" s="181"/>
      <c r="F6" s="182"/>
    </row>
    <row r="7" spans="1:6" ht="16.5">
      <c r="A7" s="177" t="s">
        <v>145</v>
      </c>
      <c r="B7" s="178"/>
      <c r="C7" s="179"/>
      <c r="D7" s="180"/>
      <c r="E7" s="181"/>
      <c r="F7" s="182"/>
    </row>
    <row r="8" spans="1:6" ht="16.5">
      <c r="A8" s="177" t="s">
        <v>138</v>
      </c>
      <c r="B8" s="178"/>
      <c r="C8" s="179"/>
      <c r="D8" s="180"/>
      <c r="E8" s="181"/>
      <c r="F8" s="182"/>
    </row>
    <row r="9" spans="1:6" ht="16.5">
      <c r="A9" s="177" t="s">
        <v>146</v>
      </c>
      <c r="B9" s="178"/>
      <c r="C9" s="179"/>
      <c r="D9" s="180"/>
      <c r="E9" s="181"/>
      <c r="F9" s="182"/>
    </row>
    <row r="10" spans="1:6" ht="16.5">
      <c r="A10" s="177" t="s">
        <v>147</v>
      </c>
      <c r="B10" s="178"/>
      <c r="C10" s="179"/>
      <c r="D10" s="180"/>
      <c r="E10" s="181"/>
      <c r="F10" s="182"/>
    </row>
    <row r="11" spans="1:6" ht="16.5">
      <c r="A11" s="177" t="s">
        <v>148</v>
      </c>
      <c r="B11" s="178"/>
      <c r="C11" s="179"/>
      <c r="D11" s="180"/>
      <c r="E11" s="181"/>
      <c r="F11" s="182"/>
    </row>
    <row r="12" spans="1:6" ht="16.5">
      <c r="A12" s="171" t="s">
        <v>149</v>
      </c>
      <c r="B12" s="172"/>
      <c r="C12" s="173"/>
      <c r="D12" s="174"/>
      <c r="E12" s="175"/>
      <c r="F12" s="176"/>
    </row>
    <row r="13" spans="1:6" ht="16.5">
      <c r="A13" s="177" t="s">
        <v>139</v>
      </c>
      <c r="B13" s="178"/>
      <c r="C13" s="179"/>
      <c r="D13" s="180"/>
      <c r="E13" s="181"/>
      <c r="F13" s="182"/>
    </row>
    <row r="14" spans="1:6" ht="16.5">
      <c r="A14" s="183" t="s">
        <v>150</v>
      </c>
      <c r="B14" s="184"/>
      <c r="C14" s="185"/>
      <c r="D14" s="186"/>
      <c r="E14" s="187"/>
      <c r="F14" s="188"/>
    </row>
    <row r="15" spans="1:6" ht="16.5">
      <c r="A15" s="206"/>
      <c r="B15" s="207"/>
      <c r="C15" s="208"/>
      <c r="D15" s="209"/>
      <c r="E15" s="210"/>
      <c r="F15" s="210"/>
    </row>
    <row r="17" spans="1:6" s="7" customFormat="1" ht="17.25" thickBot="1">
      <c r="A17" s="8"/>
      <c r="B17" s="140" t="s">
        <v>27</v>
      </c>
      <c r="C17" s="9" t="s">
        <v>28</v>
      </c>
      <c r="D17" s="9" t="s">
        <v>29</v>
      </c>
      <c r="E17" s="9" t="s">
        <v>30</v>
      </c>
      <c r="F17" s="9" t="s">
        <v>31</v>
      </c>
    </row>
    <row r="18" spans="1:6" s="118" customFormat="1" ht="13.5" thickTop="1">
      <c r="A18" s="116"/>
      <c r="B18" s="148"/>
      <c r="C18" s="117"/>
      <c r="D18" s="117"/>
      <c r="E18" s="117"/>
      <c r="F18" s="117"/>
    </row>
    <row r="19" spans="1:8" s="25" customFormat="1" ht="73.5" customHeight="1">
      <c r="A19" s="102" t="s">
        <v>54</v>
      </c>
      <c r="B19" s="106" t="s">
        <v>271</v>
      </c>
      <c r="C19" s="201" t="s">
        <v>41</v>
      </c>
      <c r="D19" s="202">
        <v>191.7</v>
      </c>
      <c r="E19" s="202">
        <v>0</v>
      </c>
      <c r="F19" s="203">
        <f>E19*D19</f>
        <v>0</v>
      </c>
      <c r="H19" s="25">
        <v>0.5</v>
      </c>
    </row>
    <row r="20" spans="1:6" s="118" customFormat="1" ht="12.75">
      <c r="A20" s="116"/>
      <c r="B20" s="148"/>
      <c r="C20" s="117"/>
      <c r="D20" s="117"/>
      <c r="E20" s="202"/>
      <c r="F20" s="117"/>
    </row>
    <row r="21" spans="1:6" s="25" customFormat="1" ht="70.5" customHeight="1">
      <c r="A21" s="102" t="s">
        <v>108</v>
      </c>
      <c r="B21" s="106" t="s">
        <v>511</v>
      </c>
      <c r="C21" s="201" t="s">
        <v>41</v>
      </c>
      <c r="D21" s="202">
        <v>191.7</v>
      </c>
      <c r="E21" s="202">
        <v>0</v>
      </c>
      <c r="F21" s="203">
        <f>E21*D21</f>
        <v>0</v>
      </c>
    </row>
    <row r="22" spans="1:6" s="25" customFormat="1" ht="45.75" customHeight="1">
      <c r="A22" s="121" t="s">
        <v>55</v>
      </c>
      <c r="B22" s="205" t="s">
        <v>236</v>
      </c>
      <c r="C22" s="201"/>
      <c r="D22" s="202"/>
      <c r="E22" s="202"/>
      <c r="F22" s="203"/>
    </row>
    <row r="23" spans="1:6" s="25" customFormat="1" ht="27">
      <c r="A23" s="121" t="s">
        <v>55</v>
      </c>
      <c r="B23" s="205" t="s">
        <v>407</v>
      </c>
      <c r="C23" s="103"/>
      <c r="D23" s="103"/>
      <c r="E23" s="202"/>
      <c r="F23" s="103"/>
    </row>
    <row r="24" spans="1:6" s="118" customFormat="1" ht="12.75">
      <c r="A24" s="116"/>
      <c r="B24" s="148"/>
      <c r="C24" s="117"/>
      <c r="D24" s="117"/>
      <c r="E24" s="202"/>
      <c r="F24" s="117"/>
    </row>
    <row r="25" spans="1:6" s="118" customFormat="1" ht="60.75" customHeight="1">
      <c r="A25" s="102" t="s">
        <v>122</v>
      </c>
      <c r="B25" s="106" t="s">
        <v>408</v>
      </c>
      <c r="C25" s="201" t="s">
        <v>41</v>
      </c>
      <c r="D25" s="202">
        <v>293.54</v>
      </c>
      <c r="E25" s="202">
        <v>0</v>
      </c>
      <c r="F25" s="203">
        <f>E25*D25</f>
        <v>0</v>
      </c>
    </row>
    <row r="26" spans="3:6" ht="16.5">
      <c r="C26" s="14"/>
      <c r="D26" s="14"/>
      <c r="E26" s="202"/>
      <c r="F26" s="14"/>
    </row>
    <row r="27" spans="1:6" s="25" customFormat="1" ht="105.75" customHeight="1">
      <c r="A27" s="102" t="s">
        <v>109</v>
      </c>
      <c r="B27" s="196" t="s">
        <v>409</v>
      </c>
      <c r="C27" s="201" t="s">
        <v>40</v>
      </c>
      <c r="D27" s="202">
        <v>7.17</v>
      </c>
      <c r="E27" s="202">
        <v>0</v>
      </c>
      <c r="F27" s="218">
        <f>E27*D27</f>
        <v>0</v>
      </c>
    </row>
    <row r="28" spans="3:6" ht="16.5">
      <c r="C28" s="14"/>
      <c r="D28" s="14"/>
      <c r="E28" s="202"/>
      <c r="F28" s="14"/>
    </row>
    <row r="29" spans="1:6" s="25" customFormat="1" ht="123.75" customHeight="1">
      <c r="A29" s="102" t="s">
        <v>166</v>
      </c>
      <c r="B29" s="196" t="s">
        <v>295</v>
      </c>
      <c r="C29" s="201" t="s">
        <v>41</v>
      </c>
      <c r="D29" s="202">
        <v>5.49</v>
      </c>
      <c r="E29" s="202">
        <v>0</v>
      </c>
      <c r="F29" s="218">
        <f>E29*D29</f>
        <v>0</v>
      </c>
    </row>
    <row r="30" spans="3:6" ht="16.5">
      <c r="C30" s="14"/>
      <c r="D30" s="14"/>
      <c r="E30" s="202"/>
      <c r="F30" s="14"/>
    </row>
    <row r="31" spans="1:6" ht="57" customHeight="1">
      <c r="A31" s="102" t="s">
        <v>167</v>
      </c>
      <c r="B31" s="223" t="s">
        <v>410</v>
      </c>
      <c r="C31" s="201" t="s">
        <v>56</v>
      </c>
      <c r="D31" s="202">
        <v>1</v>
      </c>
      <c r="E31" s="202">
        <v>0</v>
      </c>
      <c r="F31" s="218">
        <f>E31*D31</f>
        <v>0</v>
      </c>
    </row>
    <row r="32" spans="3:6" ht="16.5">
      <c r="C32" s="14"/>
      <c r="D32" s="14"/>
      <c r="E32" s="202"/>
      <c r="F32" s="14"/>
    </row>
    <row r="33" spans="1:6" s="25" customFormat="1" ht="105" customHeight="1">
      <c r="A33" s="102" t="s">
        <v>110</v>
      </c>
      <c r="B33" s="106" t="s">
        <v>411</v>
      </c>
      <c r="C33" s="201" t="s">
        <v>41</v>
      </c>
      <c r="D33" s="202">
        <v>234.54</v>
      </c>
      <c r="E33" s="202">
        <v>0</v>
      </c>
      <c r="F33" s="218">
        <f>E33*D33</f>
        <v>0</v>
      </c>
    </row>
    <row r="34" spans="1:6" s="25" customFormat="1" ht="12.75">
      <c r="A34" s="102"/>
      <c r="B34" s="106"/>
      <c r="C34" s="201"/>
      <c r="D34" s="202"/>
      <c r="E34" s="202"/>
      <c r="F34" s="203"/>
    </row>
    <row r="35" spans="1:6" s="25" customFormat="1" ht="102">
      <c r="A35" s="102" t="s">
        <v>160</v>
      </c>
      <c r="B35" s="106" t="s">
        <v>412</v>
      </c>
      <c r="C35" s="201" t="s">
        <v>41</v>
      </c>
      <c r="D35" s="202">
        <v>21.31</v>
      </c>
      <c r="E35" s="202">
        <v>0</v>
      </c>
      <c r="F35" s="203">
        <f>E35*D35</f>
        <v>0</v>
      </c>
    </row>
    <row r="36" spans="1:6" s="25" customFormat="1" ht="12.75">
      <c r="A36" s="102"/>
      <c r="B36" s="106"/>
      <c r="C36" s="201"/>
      <c r="D36" s="202"/>
      <c r="E36" s="202"/>
      <c r="F36" s="203"/>
    </row>
    <row r="37" spans="1:6" s="25" customFormat="1" ht="153">
      <c r="A37" s="102" t="s">
        <v>111</v>
      </c>
      <c r="B37" s="129" t="s">
        <v>272</v>
      </c>
      <c r="C37" s="201" t="s">
        <v>41</v>
      </c>
      <c r="D37" s="202">
        <v>65.8</v>
      </c>
      <c r="E37" s="202">
        <v>0</v>
      </c>
      <c r="F37" s="203">
        <f>E37*D37</f>
        <v>0</v>
      </c>
    </row>
    <row r="38" spans="1:6" s="25" customFormat="1" ht="12.75">
      <c r="A38" s="102"/>
      <c r="B38" s="106"/>
      <c r="C38" s="201"/>
      <c r="D38" s="202"/>
      <c r="E38" s="202"/>
      <c r="F38" s="203"/>
    </row>
    <row r="39" spans="1:6" s="25" customFormat="1" ht="88.5" customHeight="1">
      <c r="A39" s="102" t="s">
        <v>123</v>
      </c>
      <c r="B39" s="129" t="s">
        <v>413</v>
      </c>
      <c r="C39" s="201" t="s">
        <v>41</v>
      </c>
      <c r="D39" s="202">
        <v>60</v>
      </c>
      <c r="E39" s="202">
        <v>0</v>
      </c>
      <c r="F39" s="203">
        <f>E39*D39</f>
        <v>0</v>
      </c>
    </row>
    <row r="40" spans="1:6" s="25" customFormat="1" ht="15" customHeight="1">
      <c r="A40" s="102"/>
      <c r="B40" s="129"/>
      <c r="C40" s="201"/>
      <c r="D40" s="202"/>
      <c r="E40" s="202"/>
      <c r="F40" s="203"/>
    </row>
    <row r="41" spans="1:6" s="25" customFormat="1" ht="45" customHeight="1">
      <c r="A41" s="102" t="s">
        <v>168</v>
      </c>
      <c r="B41" s="106" t="s">
        <v>416</v>
      </c>
      <c r="C41" s="201" t="s">
        <v>33</v>
      </c>
      <c r="D41" s="202">
        <v>50</v>
      </c>
      <c r="E41" s="202">
        <v>0</v>
      </c>
      <c r="F41" s="203">
        <f>E41*D41</f>
        <v>0</v>
      </c>
    </row>
    <row r="42" spans="1:6" s="25" customFormat="1" ht="12.75">
      <c r="A42" s="102"/>
      <c r="B42" s="124"/>
      <c r="C42" s="201"/>
      <c r="D42" s="202"/>
      <c r="E42" s="202"/>
      <c r="F42" s="203"/>
    </row>
    <row r="43" spans="1:6" s="25" customFormat="1" ht="59.25" customHeight="1">
      <c r="A43" s="102" t="s">
        <v>169</v>
      </c>
      <c r="B43" s="106" t="s">
        <v>414</v>
      </c>
      <c r="C43" s="201" t="s">
        <v>33</v>
      </c>
      <c r="D43" s="202">
        <v>50</v>
      </c>
      <c r="E43" s="202">
        <v>0</v>
      </c>
      <c r="F43" s="203">
        <f>E43*D43</f>
        <v>0</v>
      </c>
    </row>
    <row r="44" spans="1:6" s="25" customFormat="1" ht="12.75">
      <c r="A44" s="102"/>
      <c r="B44" s="106"/>
      <c r="C44" s="201"/>
      <c r="D44" s="202"/>
      <c r="E44" s="202"/>
      <c r="F44" s="203"/>
    </row>
    <row r="45" spans="1:6" s="25" customFormat="1" ht="55.5" customHeight="1">
      <c r="A45" s="102" t="s">
        <v>112</v>
      </c>
      <c r="B45" s="106" t="s">
        <v>415</v>
      </c>
      <c r="C45" s="201" t="s">
        <v>69</v>
      </c>
      <c r="D45" s="202">
        <v>5</v>
      </c>
      <c r="E45" s="202">
        <v>0</v>
      </c>
      <c r="F45" s="203">
        <f>E45*D45</f>
        <v>0</v>
      </c>
    </row>
    <row r="46" spans="2:6" s="25" customFormat="1" ht="12.75">
      <c r="B46" s="106"/>
      <c r="C46" s="201"/>
      <c r="D46" s="202"/>
      <c r="E46" s="202"/>
      <c r="F46" s="203"/>
    </row>
    <row r="47" spans="1:6" s="255" customFormat="1" ht="162" customHeight="1">
      <c r="A47" s="251" t="s">
        <v>113</v>
      </c>
      <c r="B47" s="252" t="s">
        <v>417</v>
      </c>
      <c r="C47" s="253" t="s">
        <v>41</v>
      </c>
      <c r="D47" s="254">
        <f>214.02-170</f>
        <v>44.02000000000001</v>
      </c>
      <c r="E47" s="202">
        <v>0</v>
      </c>
      <c r="F47" s="256">
        <f>E47*D47</f>
        <v>0</v>
      </c>
    </row>
    <row r="48" spans="1:6" s="25" customFormat="1" ht="12.75">
      <c r="A48" s="102"/>
      <c r="B48" s="106"/>
      <c r="C48" s="201"/>
      <c r="D48" s="202"/>
      <c r="E48" s="202"/>
      <c r="F48" s="203"/>
    </row>
    <row r="49" spans="1:6" s="25" customFormat="1" ht="90" customHeight="1">
      <c r="A49" s="102" t="s">
        <v>114</v>
      </c>
      <c r="B49" s="106" t="s">
        <v>459</v>
      </c>
      <c r="C49" s="201" t="s">
        <v>41</v>
      </c>
      <c r="D49" s="202">
        <v>4.8</v>
      </c>
      <c r="E49" s="202">
        <v>0</v>
      </c>
      <c r="F49" s="215">
        <f>E49*D49</f>
        <v>0</v>
      </c>
    </row>
    <row r="50" spans="2:6" s="25" customFormat="1" ht="12.75">
      <c r="B50" s="106"/>
      <c r="C50" s="201"/>
      <c r="D50" s="202"/>
      <c r="E50" s="202"/>
      <c r="F50" s="203"/>
    </row>
    <row r="51" spans="1:6" s="25" customFormat="1" ht="120" customHeight="1">
      <c r="A51" s="102" t="s">
        <v>170</v>
      </c>
      <c r="B51" s="106" t="s">
        <v>460</v>
      </c>
      <c r="C51" s="201" t="s">
        <v>41</v>
      </c>
      <c r="D51" s="202">
        <v>32.1</v>
      </c>
      <c r="E51" s="202">
        <v>0</v>
      </c>
      <c r="F51" s="215">
        <f>E51*D51</f>
        <v>0</v>
      </c>
    </row>
    <row r="52" spans="2:6" s="25" customFormat="1" ht="12.75">
      <c r="B52" s="106"/>
      <c r="C52" s="201"/>
      <c r="D52" s="202"/>
      <c r="E52" s="202"/>
      <c r="F52" s="203"/>
    </row>
    <row r="53" spans="1:6" s="25" customFormat="1" ht="58.5" customHeight="1">
      <c r="A53" s="102" t="s">
        <v>115</v>
      </c>
      <c r="B53" s="149" t="s">
        <v>418</v>
      </c>
      <c r="C53" s="201" t="s">
        <v>41</v>
      </c>
      <c r="D53" s="202">
        <v>425</v>
      </c>
      <c r="E53" s="202">
        <v>0</v>
      </c>
      <c r="F53" s="215">
        <f>E53*D53</f>
        <v>0</v>
      </c>
    </row>
    <row r="54" spans="2:6" s="25" customFormat="1" ht="12.75">
      <c r="B54" s="149"/>
      <c r="C54" s="201"/>
      <c r="D54" s="202"/>
      <c r="E54" s="202"/>
      <c r="F54" s="215"/>
    </row>
    <row r="55" spans="1:6" s="25" customFormat="1" ht="69" customHeight="1">
      <c r="A55" s="102" t="s">
        <v>171</v>
      </c>
      <c r="B55" s="106" t="s">
        <v>57</v>
      </c>
      <c r="C55" s="201"/>
      <c r="D55" s="202"/>
      <c r="E55" s="202"/>
      <c r="F55" s="203"/>
    </row>
    <row r="56" spans="1:6" s="25" customFormat="1" ht="12.75">
      <c r="A56" s="98" t="s">
        <v>58</v>
      </c>
      <c r="B56" s="106" t="s">
        <v>59</v>
      </c>
      <c r="C56" s="201" t="s">
        <v>60</v>
      </c>
      <c r="D56" s="202">
        <v>50</v>
      </c>
      <c r="E56" s="202">
        <v>0</v>
      </c>
      <c r="F56" s="203">
        <f>E56*D56</f>
        <v>0</v>
      </c>
    </row>
    <row r="57" spans="1:6" s="25" customFormat="1" ht="12.75">
      <c r="A57" s="98" t="s">
        <v>61</v>
      </c>
      <c r="B57" s="106" t="s">
        <v>62</v>
      </c>
      <c r="C57" s="201" t="s">
        <v>60</v>
      </c>
      <c r="D57" s="202">
        <v>50</v>
      </c>
      <c r="E57" s="202">
        <v>0</v>
      </c>
      <c r="F57" s="203">
        <f>E57*D57</f>
        <v>0</v>
      </c>
    </row>
    <row r="58" spans="1:2" s="25" customFormat="1" ht="24.75" customHeight="1" thickBot="1">
      <c r="A58" s="103"/>
      <c r="B58" s="142"/>
    </row>
    <row r="59" spans="1:6" s="7" customFormat="1" ht="17.25" thickBot="1">
      <c r="A59" s="97"/>
      <c r="B59" s="143" t="s">
        <v>63</v>
      </c>
      <c r="C59" s="94"/>
      <c r="D59" s="95"/>
      <c r="E59" s="96"/>
      <c r="F59" s="96">
        <f>SUM(F18:F57)</f>
        <v>0</v>
      </c>
    </row>
    <row r="60" spans="1:2" s="25" customFormat="1" ht="13.5" thickTop="1">
      <c r="A60" s="103"/>
      <c r="B60" s="142"/>
    </row>
    <row r="61" spans="1:2" s="25" customFormat="1" ht="12.75">
      <c r="A61" s="103"/>
      <c r="B61" s="142"/>
    </row>
  </sheetData>
  <sheetProtection selectLockedCells="1" selectUnlockedCells="1"/>
  <printOptions/>
  <pageMargins left="0.7874015748031497" right="0.3937007874015748" top="0.984251968503937" bottom="0.984251968503937" header="0.5118110236220472" footer="0.5118110236220472"/>
  <pageSetup horizontalDpi="300" verticalDpi="300" orientation="portrait" paperSize="9" scale="99" r:id="rId1"/>
  <headerFooter alignWithMargins="0">
    <oddHeader>&amp;R&amp;9POPIS GRADBENIH DEL
A/5.0 ZIDARSKA DELA</oddHeader>
    <oddFooter>&amp;R&amp;P</oddFooter>
  </headerFooter>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F98"/>
  <sheetViews>
    <sheetView view="pageBreakPreview" zoomScaleSheetLayoutView="100" zoomScalePageLayoutView="0" workbookViewId="0" topLeftCell="A88">
      <selection activeCell="E97" sqref="E97"/>
    </sheetView>
  </sheetViews>
  <sheetFormatPr defaultColWidth="9.140625" defaultRowHeight="15"/>
  <cols>
    <col min="1" max="1" width="7.140625" style="14" customWidth="1"/>
    <col min="2" max="2" width="39.421875" style="22" customWidth="1"/>
    <col min="3" max="3" width="8.421875" style="3" customWidth="1"/>
    <col min="4" max="4" width="10.8515625" style="3" customWidth="1"/>
    <col min="5" max="5" width="11.7109375" style="3" customWidth="1"/>
    <col min="6" max="6" width="12.57421875" style="3" customWidth="1"/>
    <col min="7" max="7" width="9.140625" style="3" customWidth="1"/>
    <col min="8" max="8" width="10.57421875" style="3" bestFit="1" customWidth="1"/>
    <col min="9" max="11" width="9.140625" style="3" customWidth="1"/>
    <col min="12" max="12" width="7.140625" style="3" customWidth="1"/>
    <col min="13" max="16384" width="9.140625" style="3" customWidth="1"/>
  </cols>
  <sheetData>
    <row r="1" spans="1:6" ht="16.5">
      <c r="A1" s="6" t="s">
        <v>128</v>
      </c>
      <c r="B1" s="132" t="s">
        <v>298</v>
      </c>
      <c r="C1"/>
      <c r="D1"/>
      <c r="E1"/>
      <c r="F1"/>
    </row>
    <row r="2" spans="1:6" ht="16.5">
      <c r="A2" s="6"/>
      <c r="B2" s="132"/>
      <c r="C2"/>
      <c r="D2"/>
      <c r="E2"/>
      <c r="F2"/>
    </row>
    <row r="3" spans="1:6" ht="48" customHeight="1">
      <c r="A3" s="6"/>
      <c r="B3" s="311" t="s">
        <v>241</v>
      </c>
      <c r="C3" s="311"/>
      <c r="D3" s="311"/>
      <c r="E3" s="311"/>
      <c r="F3" s="311"/>
    </row>
    <row r="4" spans="1:6" s="170" customFormat="1" ht="27" customHeight="1">
      <c r="A4" s="6"/>
      <c r="B4" s="310"/>
      <c r="C4" s="310"/>
      <c r="D4" s="310"/>
      <c r="E4" s="310"/>
      <c r="F4" s="310"/>
    </row>
    <row r="5" spans="1:6" s="170" customFormat="1" ht="16.5">
      <c r="A5" s="6"/>
      <c r="B5" s="312" t="s">
        <v>299</v>
      </c>
      <c r="C5" s="312"/>
      <c r="D5" s="312"/>
      <c r="E5" s="312"/>
      <c r="F5" s="312"/>
    </row>
    <row r="6" spans="1:6" s="170" customFormat="1" ht="75.75" customHeight="1">
      <c r="A6" s="6"/>
      <c r="B6" s="310" t="s">
        <v>300</v>
      </c>
      <c r="C6" s="310"/>
      <c r="D6" s="310"/>
      <c r="E6" s="310"/>
      <c r="F6" s="310"/>
    </row>
    <row r="7" spans="1:6" s="200" customFormat="1" ht="43.5" customHeight="1">
      <c r="A7" s="6"/>
      <c r="B7" s="310" t="s">
        <v>343</v>
      </c>
      <c r="C7" s="310"/>
      <c r="D7" s="310"/>
      <c r="E7" s="310"/>
      <c r="F7" s="310"/>
    </row>
    <row r="8" spans="1:6" ht="102.75" customHeight="1">
      <c r="A8" s="6"/>
      <c r="B8" s="310" t="s">
        <v>301</v>
      </c>
      <c r="C8" s="310"/>
      <c r="D8" s="310"/>
      <c r="E8" s="310"/>
      <c r="F8" s="310"/>
    </row>
    <row r="9" spans="1:6" ht="16.5" customHeight="1">
      <c r="A9" s="6"/>
      <c r="B9" s="310"/>
      <c r="C9" s="310"/>
      <c r="D9" s="310"/>
      <c r="E9" s="310"/>
      <c r="F9" s="310"/>
    </row>
    <row r="10" spans="1:6" ht="16.5">
      <c r="A10" s="6"/>
      <c r="B10" s="312" t="s">
        <v>302</v>
      </c>
      <c r="C10" s="312"/>
      <c r="D10" s="312"/>
      <c r="E10" s="312"/>
      <c r="F10" s="312"/>
    </row>
    <row r="11" spans="1:6" s="7" customFormat="1" ht="32.25" customHeight="1">
      <c r="A11" s="6"/>
      <c r="B11" s="310" t="s">
        <v>345</v>
      </c>
      <c r="C11" s="310"/>
      <c r="D11" s="310"/>
      <c r="E11" s="310"/>
      <c r="F11" s="310"/>
    </row>
    <row r="12" spans="1:6" ht="18.75" customHeight="1">
      <c r="A12" s="6"/>
      <c r="B12" s="310" t="s">
        <v>303</v>
      </c>
      <c r="C12" s="310"/>
      <c r="D12" s="310"/>
      <c r="E12" s="310"/>
      <c r="F12" s="310"/>
    </row>
    <row r="13" spans="1:6" s="25" customFormat="1" ht="16.5">
      <c r="A13" s="6"/>
      <c r="B13" s="313" t="s">
        <v>304</v>
      </c>
      <c r="C13" s="313"/>
      <c r="D13" s="313"/>
      <c r="E13" s="313"/>
      <c r="F13" s="313"/>
    </row>
    <row r="14" spans="1:6" s="25" customFormat="1" ht="16.5" customHeight="1">
      <c r="A14" s="239" t="s">
        <v>305</v>
      </c>
      <c r="B14" s="310" t="s">
        <v>306</v>
      </c>
      <c r="C14" s="310"/>
      <c r="D14" s="310"/>
      <c r="E14" s="310"/>
      <c r="F14" s="310"/>
    </row>
    <row r="15" spans="1:6" s="113" customFormat="1" ht="13.5">
      <c r="A15" s="239" t="s">
        <v>305</v>
      </c>
      <c r="B15" s="310" t="s">
        <v>307</v>
      </c>
      <c r="C15" s="310"/>
      <c r="D15" s="310"/>
      <c r="E15" s="310"/>
      <c r="F15" s="310"/>
    </row>
    <row r="16" spans="1:6" s="113" customFormat="1" ht="13.5">
      <c r="A16" s="239" t="s">
        <v>305</v>
      </c>
      <c r="B16" s="310" t="s">
        <v>308</v>
      </c>
      <c r="C16" s="310"/>
      <c r="D16" s="310"/>
      <c r="E16" s="310"/>
      <c r="F16" s="310"/>
    </row>
    <row r="17" spans="1:6" s="113" customFormat="1" ht="13.5">
      <c r="A17" s="239" t="s">
        <v>305</v>
      </c>
      <c r="B17" s="310" t="s">
        <v>309</v>
      </c>
      <c r="C17" s="310"/>
      <c r="D17" s="310"/>
      <c r="E17" s="310"/>
      <c r="F17" s="310"/>
    </row>
    <row r="18" spans="1:6" s="113" customFormat="1" ht="13.5">
      <c r="A18" s="239" t="s">
        <v>305</v>
      </c>
      <c r="B18" s="310" t="s">
        <v>310</v>
      </c>
      <c r="C18" s="310"/>
      <c r="D18" s="310"/>
      <c r="E18" s="310"/>
      <c r="F18" s="310"/>
    </row>
    <row r="19" spans="1:6" s="113" customFormat="1" ht="13.5">
      <c r="A19" s="239" t="s">
        <v>305</v>
      </c>
      <c r="B19" s="310" t="s">
        <v>311</v>
      </c>
      <c r="C19" s="310"/>
      <c r="D19" s="310"/>
      <c r="E19" s="310"/>
      <c r="F19" s="310"/>
    </row>
    <row r="20" spans="1:6" s="113" customFormat="1" ht="29.25" customHeight="1">
      <c r="A20" s="239" t="s">
        <v>305</v>
      </c>
      <c r="B20" s="310" t="s">
        <v>312</v>
      </c>
      <c r="C20" s="310"/>
      <c r="D20" s="310"/>
      <c r="E20" s="310"/>
      <c r="F20" s="310"/>
    </row>
    <row r="21" spans="1:6" s="25" customFormat="1" ht="13.5">
      <c r="A21" s="239" t="s">
        <v>305</v>
      </c>
      <c r="B21" s="310" t="s">
        <v>313</v>
      </c>
      <c r="C21" s="310"/>
      <c r="D21" s="310"/>
      <c r="E21" s="310"/>
      <c r="F21" s="310"/>
    </row>
    <row r="22" spans="1:6" s="25" customFormat="1" ht="13.5">
      <c r="A22" s="239" t="s">
        <v>305</v>
      </c>
      <c r="B22" s="310" t="s">
        <v>314</v>
      </c>
      <c r="C22" s="310"/>
      <c r="D22" s="310"/>
      <c r="E22" s="310"/>
      <c r="F22" s="310"/>
    </row>
    <row r="23" spans="1:6" s="113" customFormat="1" ht="13.5">
      <c r="A23" s="239" t="s">
        <v>305</v>
      </c>
      <c r="B23" s="310" t="s">
        <v>315</v>
      </c>
      <c r="C23" s="310"/>
      <c r="D23" s="310"/>
      <c r="E23" s="310"/>
      <c r="F23" s="310"/>
    </row>
    <row r="24" spans="1:6" s="113" customFormat="1" ht="13.5">
      <c r="A24" s="239" t="s">
        <v>305</v>
      </c>
      <c r="B24" s="310" t="s">
        <v>316</v>
      </c>
      <c r="C24" s="310"/>
      <c r="D24" s="310"/>
      <c r="E24" s="310"/>
      <c r="F24" s="310"/>
    </row>
    <row r="25" spans="1:6" s="113" customFormat="1" ht="13.5">
      <c r="A25" s="239" t="s">
        <v>305</v>
      </c>
      <c r="B25" s="310" t="s">
        <v>317</v>
      </c>
      <c r="C25" s="310"/>
      <c r="D25" s="310"/>
      <c r="E25" s="310"/>
      <c r="F25" s="310"/>
    </row>
    <row r="26" spans="1:6" s="113" customFormat="1" ht="13.5">
      <c r="A26" s="239" t="s">
        <v>305</v>
      </c>
      <c r="B26" s="310" t="s">
        <v>318</v>
      </c>
      <c r="C26" s="310"/>
      <c r="D26" s="310"/>
      <c r="E26" s="310"/>
      <c r="F26" s="310"/>
    </row>
    <row r="27" spans="1:6" s="113" customFormat="1" ht="27.75" customHeight="1">
      <c r="A27" s="239" t="s">
        <v>305</v>
      </c>
      <c r="B27" s="312" t="s">
        <v>319</v>
      </c>
      <c r="C27" s="312"/>
      <c r="D27" s="312"/>
      <c r="E27" s="312"/>
      <c r="F27" s="312"/>
    </row>
    <row r="28" spans="1:6" s="113" customFormat="1" ht="13.5">
      <c r="A28" s="239" t="s">
        <v>305</v>
      </c>
      <c r="B28" s="310" t="s">
        <v>320</v>
      </c>
      <c r="C28" s="310"/>
      <c r="D28" s="310"/>
      <c r="E28" s="310"/>
      <c r="F28" s="310"/>
    </row>
    <row r="29" spans="1:6" s="113" customFormat="1" ht="13.5">
      <c r="A29" s="239" t="s">
        <v>305</v>
      </c>
      <c r="B29" s="310" t="s">
        <v>321</v>
      </c>
      <c r="C29" s="310"/>
      <c r="D29" s="310"/>
      <c r="E29" s="310"/>
      <c r="F29" s="310"/>
    </row>
    <row r="30" spans="1:6" s="25" customFormat="1" ht="16.5">
      <c r="A30" s="6"/>
      <c r="B30" s="310"/>
      <c r="C30" s="310"/>
      <c r="D30" s="310"/>
      <c r="E30" s="310"/>
      <c r="F30" s="310"/>
    </row>
    <row r="31" spans="1:6" s="25" customFormat="1" ht="55.5" customHeight="1">
      <c r="A31" s="6"/>
      <c r="B31" s="310" t="s">
        <v>322</v>
      </c>
      <c r="C31" s="310"/>
      <c r="D31" s="310"/>
      <c r="E31" s="310"/>
      <c r="F31" s="310"/>
    </row>
    <row r="32" spans="1:6" s="25" customFormat="1" ht="16.5">
      <c r="A32" s="6"/>
      <c r="B32" s="310"/>
      <c r="C32" s="310"/>
      <c r="D32" s="310"/>
      <c r="E32" s="310"/>
      <c r="F32" s="310"/>
    </row>
    <row r="33" spans="1:6" s="25" customFormat="1" ht="16.5">
      <c r="A33" s="6"/>
      <c r="B33" s="312" t="s">
        <v>323</v>
      </c>
      <c r="C33" s="312"/>
      <c r="D33" s="312"/>
      <c r="E33" s="312"/>
      <c r="F33" s="312"/>
    </row>
    <row r="34" spans="1:6" s="25" customFormat="1" ht="41.25" customHeight="1">
      <c r="A34" s="239" t="s">
        <v>305</v>
      </c>
      <c r="B34" s="310" t="s">
        <v>324</v>
      </c>
      <c r="C34" s="310"/>
      <c r="D34" s="310"/>
      <c r="E34" s="310"/>
      <c r="F34" s="310"/>
    </row>
    <row r="35" spans="1:6" s="25" customFormat="1" ht="13.5">
      <c r="A35" s="239" t="s">
        <v>305</v>
      </c>
      <c r="B35" s="310" t="s">
        <v>325</v>
      </c>
      <c r="C35" s="310"/>
      <c r="D35" s="310"/>
      <c r="E35" s="310"/>
      <c r="F35" s="310"/>
    </row>
    <row r="36" spans="1:6" s="25" customFormat="1" ht="55.5" customHeight="1">
      <c r="A36" s="239" t="s">
        <v>305</v>
      </c>
      <c r="B36" s="310" t="s">
        <v>326</v>
      </c>
      <c r="C36" s="310"/>
      <c r="D36" s="310"/>
      <c r="E36" s="310"/>
      <c r="F36" s="310"/>
    </row>
    <row r="37" spans="1:6" s="25" customFormat="1" ht="30" customHeight="1">
      <c r="A37" s="239" t="s">
        <v>305</v>
      </c>
      <c r="B37" s="310" t="s">
        <v>327</v>
      </c>
      <c r="C37" s="310"/>
      <c r="D37" s="310"/>
      <c r="E37" s="310"/>
      <c r="F37" s="310"/>
    </row>
    <row r="38" spans="1:6" s="25" customFormat="1" ht="20.25" customHeight="1">
      <c r="A38" s="239" t="s">
        <v>305</v>
      </c>
      <c r="B38" s="310" t="s">
        <v>328</v>
      </c>
      <c r="C38" s="310"/>
      <c r="D38" s="310"/>
      <c r="E38" s="310"/>
      <c r="F38" s="310"/>
    </row>
    <row r="39" spans="1:6" ht="16.5">
      <c r="A39" s="239" t="s">
        <v>305</v>
      </c>
      <c r="B39" s="310" t="s">
        <v>329</v>
      </c>
      <c r="C39" s="310"/>
      <c r="D39" s="310"/>
      <c r="E39" s="310"/>
      <c r="F39" s="310"/>
    </row>
    <row r="40" spans="1:6" ht="26.25" customHeight="1">
      <c r="A40" s="239" t="s">
        <v>305</v>
      </c>
      <c r="B40" s="310" t="s">
        <v>330</v>
      </c>
      <c r="C40" s="310"/>
      <c r="D40" s="310"/>
      <c r="E40" s="310"/>
      <c r="F40" s="310"/>
    </row>
    <row r="41" spans="1:6" ht="16.5">
      <c r="A41" s="239" t="s">
        <v>305</v>
      </c>
      <c r="B41" s="310" t="s">
        <v>331</v>
      </c>
      <c r="C41" s="310"/>
      <c r="D41" s="310"/>
      <c r="E41" s="310"/>
      <c r="F41" s="310"/>
    </row>
    <row r="42" spans="1:6" ht="16.5">
      <c r="A42" s="239" t="s">
        <v>305</v>
      </c>
      <c r="B42" s="310" t="s">
        <v>332</v>
      </c>
      <c r="C42" s="310"/>
      <c r="D42" s="310"/>
      <c r="E42" s="310"/>
      <c r="F42" s="310"/>
    </row>
    <row r="43" spans="1:6" ht="16.5">
      <c r="A43" s="6"/>
      <c r="B43" s="310"/>
      <c r="C43" s="310"/>
      <c r="D43" s="310"/>
      <c r="E43" s="310"/>
      <c r="F43" s="310"/>
    </row>
    <row r="44" spans="1:6" ht="16.5">
      <c r="A44" s="6"/>
      <c r="B44" s="312" t="s">
        <v>333</v>
      </c>
      <c r="C44" s="312"/>
      <c r="D44" s="312"/>
      <c r="E44" s="312"/>
      <c r="F44" s="312"/>
    </row>
    <row r="45" spans="1:6" ht="32.25" customHeight="1">
      <c r="A45" s="6"/>
      <c r="B45" s="310" t="s">
        <v>334</v>
      </c>
      <c r="C45" s="310"/>
      <c r="D45" s="310"/>
      <c r="E45" s="310"/>
      <c r="F45" s="310"/>
    </row>
    <row r="46" spans="1:6" ht="16.5">
      <c r="A46" s="6"/>
      <c r="B46" s="310" t="s">
        <v>344</v>
      </c>
      <c r="C46" s="310"/>
      <c r="D46" s="310"/>
      <c r="E46" s="310"/>
      <c r="F46" s="310"/>
    </row>
    <row r="47" spans="1:6" ht="16.5">
      <c r="A47" s="6"/>
      <c r="B47" s="310"/>
      <c r="C47" s="310"/>
      <c r="D47" s="310"/>
      <c r="E47" s="310"/>
      <c r="F47" s="310"/>
    </row>
    <row r="48" spans="1:6" ht="16.5">
      <c r="A48"/>
      <c r="B48"/>
      <c r="C48"/>
      <c r="D48"/>
      <c r="E48"/>
      <c r="F48"/>
    </row>
    <row r="49" spans="1:6" ht="17.25" thickBot="1">
      <c r="A49" s="8"/>
      <c r="B49" s="135" t="s">
        <v>27</v>
      </c>
      <c r="C49" s="9"/>
      <c r="D49" s="9" t="s">
        <v>29</v>
      </c>
      <c r="E49" s="9" t="s">
        <v>30</v>
      </c>
      <c r="F49" s="9" t="s">
        <v>31</v>
      </c>
    </row>
    <row r="50" spans="1:6" ht="17.25" thickTop="1">
      <c r="A50" s="102"/>
      <c r="B50" s="128"/>
      <c r="C50" s="99"/>
      <c r="D50" s="100"/>
      <c r="E50" s="101"/>
      <c r="F50" s="101"/>
    </row>
    <row r="51" spans="1:6" ht="71.25" customHeight="1">
      <c r="A51" s="120" t="s">
        <v>156</v>
      </c>
      <c r="B51" s="106" t="s">
        <v>346</v>
      </c>
      <c r="C51" s="201" t="s">
        <v>56</v>
      </c>
      <c r="D51" s="202">
        <v>14</v>
      </c>
      <c r="E51" s="203">
        <v>0</v>
      </c>
      <c r="F51" s="203">
        <f>E51*D51</f>
        <v>0</v>
      </c>
    </row>
    <row r="52" spans="1:6" ht="16.5">
      <c r="A52" s="102"/>
      <c r="B52" s="128"/>
      <c r="C52" s="201"/>
      <c r="D52" s="202"/>
      <c r="E52" s="203"/>
      <c r="F52" s="203"/>
    </row>
    <row r="53" spans="1:6" ht="70.5" customHeight="1">
      <c r="A53" s="120" t="s">
        <v>274</v>
      </c>
      <c r="B53" s="106" t="s">
        <v>347</v>
      </c>
      <c r="C53" s="201" t="s">
        <v>56</v>
      </c>
      <c r="D53" s="202">
        <v>11</v>
      </c>
      <c r="E53" s="203">
        <v>0</v>
      </c>
      <c r="F53" s="203">
        <f>E53*D53</f>
        <v>0</v>
      </c>
    </row>
    <row r="54" spans="1:6" ht="16.5">
      <c r="A54" s="102"/>
      <c r="B54" s="128"/>
      <c r="C54" s="201"/>
      <c r="D54" s="202"/>
      <c r="E54" s="203"/>
      <c r="F54" s="203"/>
    </row>
    <row r="55" spans="1:6" ht="69.75" customHeight="1">
      <c r="A55" s="120" t="s">
        <v>282</v>
      </c>
      <c r="B55" s="106" t="s">
        <v>419</v>
      </c>
      <c r="C55" s="201" t="s">
        <v>41</v>
      </c>
      <c r="D55" s="202">
        <v>10.93</v>
      </c>
      <c r="E55" s="203">
        <v>0</v>
      </c>
      <c r="F55" s="203">
        <f>E55*D55</f>
        <v>0</v>
      </c>
    </row>
    <row r="56" spans="1:6" ht="16.5">
      <c r="A56" s="102"/>
      <c r="B56" s="128"/>
      <c r="C56" s="201"/>
      <c r="D56" s="202"/>
      <c r="E56" s="203"/>
      <c r="F56" s="203"/>
    </row>
    <row r="57" spans="1:6" ht="69.75" customHeight="1">
      <c r="A57" s="120" t="s">
        <v>296</v>
      </c>
      <c r="B57" s="106" t="s">
        <v>420</v>
      </c>
      <c r="C57" s="201" t="s">
        <v>40</v>
      </c>
      <c r="D57" s="202">
        <v>28.74</v>
      </c>
      <c r="E57" s="203">
        <v>0</v>
      </c>
      <c r="F57" s="203">
        <f>E57*D57</f>
        <v>0</v>
      </c>
    </row>
    <row r="58" spans="1:6" ht="16.5">
      <c r="A58" s="102"/>
      <c r="B58" s="128"/>
      <c r="C58" s="201"/>
      <c r="D58" s="202"/>
      <c r="E58" s="203"/>
      <c r="F58" s="203"/>
    </row>
    <row r="59" spans="1:6" ht="70.5" customHeight="1">
      <c r="A59" s="120" t="s">
        <v>297</v>
      </c>
      <c r="B59" s="106" t="s">
        <v>421</v>
      </c>
      <c r="C59" s="201" t="s">
        <v>40</v>
      </c>
      <c r="D59" s="202">
        <v>11.97</v>
      </c>
      <c r="E59" s="203">
        <v>0</v>
      </c>
      <c r="F59" s="203">
        <f>E59*D59</f>
        <v>0</v>
      </c>
    </row>
    <row r="60" spans="1:6" ht="16.5">
      <c r="A60" s="102"/>
      <c r="B60" s="128"/>
      <c r="C60" s="201"/>
      <c r="D60" s="202"/>
      <c r="E60" s="203"/>
      <c r="F60" s="203"/>
    </row>
    <row r="61" spans="1:6" ht="70.5" customHeight="1">
      <c r="A61" s="120" t="s">
        <v>432</v>
      </c>
      <c r="B61" s="106" t="s">
        <v>422</v>
      </c>
      <c r="C61" s="201" t="s">
        <v>40</v>
      </c>
      <c r="D61" s="202">
        <v>55.26</v>
      </c>
      <c r="E61" s="203">
        <v>0</v>
      </c>
      <c r="F61" s="203">
        <f>E61*D61</f>
        <v>0</v>
      </c>
    </row>
    <row r="62" spans="1:6" ht="16.5">
      <c r="A62" s="102"/>
      <c r="B62" s="128"/>
      <c r="C62" s="201"/>
      <c r="D62" s="202"/>
      <c r="E62" s="203"/>
      <c r="F62" s="203"/>
    </row>
    <row r="63" spans="1:6" ht="75" customHeight="1">
      <c r="A63" s="120" t="s">
        <v>433</v>
      </c>
      <c r="B63" s="106" t="s">
        <v>423</v>
      </c>
      <c r="C63" s="201" t="s">
        <v>40</v>
      </c>
      <c r="D63" s="202">
        <v>126.83</v>
      </c>
      <c r="E63" s="203">
        <v>0</v>
      </c>
      <c r="F63" s="203">
        <f>E63*D63</f>
        <v>0</v>
      </c>
    </row>
    <row r="64" spans="1:6" ht="16.5">
      <c r="A64" s="102"/>
      <c r="B64" s="128"/>
      <c r="C64" s="201"/>
      <c r="D64" s="202"/>
      <c r="E64" s="203"/>
      <c r="F64" s="203"/>
    </row>
    <row r="65" spans="1:6" ht="57.75" customHeight="1">
      <c r="A65" s="120" t="s">
        <v>434</v>
      </c>
      <c r="B65" s="106" t="s">
        <v>424</v>
      </c>
      <c r="C65" s="201" t="s">
        <v>41</v>
      </c>
      <c r="D65" s="202">
        <v>425</v>
      </c>
      <c r="E65" s="203">
        <v>0</v>
      </c>
      <c r="F65" s="203">
        <f>E65*D65</f>
        <v>0</v>
      </c>
    </row>
    <row r="66" spans="1:6" ht="16.5">
      <c r="A66" s="102"/>
      <c r="B66" s="128"/>
      <c r="C66" s="201"/>
      <c r="D66" s="202"/>
      <c r="E66" s="203"/>
      <c r="F66" s="203"/>
    </row>
    <row r="67" spans="1:6" ht="89.25">
      <c r="A67" s="120" t="s">
        <v>435</v>
      </c>
      <c r="B67" s="106" t="s">
        <v>425</v>
      </c>
      <c r="C67" s="201" t="s">
        <v>33</v>
      </c>
      <c r="D67" s="202">
        <v>250</v>
      </c>
      <c r="E67" s="203">
        <v>0</v>
      </c>
      <c r="F67" s="203">
        <f>E67*D67</f>
        <v>0</v>
      </c>
    </row>
    <row r="68" ht="16.5">
      <c r="A68" s="102"/>
    </row>
    <row r="69" spans="1:2" ht="69" customHeight="1">
      <c r="A69" s="120" t="s">
        <v>436</v>
      </c>
      <c r="B69" s="106" t="s">
        <v>426</v>
      </c>
    </row>
    <row r="70" spans="1:6" ht="18" customHeight="1">
      <c r="A70" s="112" t="s">
        <v>58</v>
      </c>
      <c r="B70" s="244" t="s">
        <v>427</v>
      </c>
      <c r="C70" s="201" t="s">
        <v>69</v>
      </c>
      <c r="D70" s="202">
        <v>1</v>
      </c>
      <c r="E70" s="203">
        <v>0</v>
      </c>
      <c r="F70" s="203">
        <f aca="true" t="shared" si="0" ref="F70:F75">E70*D70</f>
        <v>0</v>
      </c>
    </row>
    <row r="71" spans="1:6" ht="16.5">
      <c r="A71" s="112" t="s">
        <v>61</v>
      </c>
      <c r="B71" s="244" t="s">
        <v>428</v>
      </c>
      <c r="C71" s="201" t="s">
        <v>69</v>
      </c>
      <c r="D71" s="202">
        <v>1</v>
      </c>
      <c r="E71" s="203">
        <v>0</v>
      </c>
      <c r="F71" s="203">
        <f t="shared" si="0"/>
        <v>0</v>
      </c>
    </row>
    <row r="72" spans="1:6" ht="16.5">
      <c r="A72" s="112" t="s">
        <v>77</v>
      </c>
      <c r="B72" s="244" t="s">
        <v>396</v>
      </c>
      <c r="C72" s="201" t="s">
        <v>69</v>
      </c>
      <c r="D72" s="202">
        <v>1</v>
      </c>
      <c r="E72" s="203">
        <v>0</v>
      </c>
      <c r="F72" s="203">
        <f t="shared" si="0"/>
        <v>0</v>
      </c>
    </row>
    <row r="73" spans="1:6" ht="16.5">
      <c r="A73" s="112" t="s">
        <v>78</v>
      </c>
      <c r="B73" s="244" t="s">
        <v>429</v>
      </c>
      <c r="C73" s="201" t="s">
        <v>69</v>
      </c>
      <c r="D73" s="202">
        <v>1</v>
      </c>
      <c r="E73" s="203">
        <v>0</v>
      </c>
      <c r="F73" s="203">
        <f t="shared" si="0"/>
        <v>0</v>
      </c>
    </row>
    <row r="74" spans="1:6" ht="16.5">
      <c r="A74" s="112" t="s">
        <v>238</v>
      </c>
      <c r="B74" s="244" t="s">
        <v>430</v>
      </c>
      <c r="C74" s="201" t="s">
        <v>69</v>
      </c>
      <c r="D74" s="202">
        <v>1</v>
      </c>
      <c r="E74" s="203">
        <v>0</v>
      </c>
      <c r="F74" s="203">
        <f t="shared" si="0"/>
        <v>0</v>
      </c>
    </row>
    <row r="75" spans="1:6" ht="16.5">
      <c r="A75" s="112" t="s">
        <v>265</v>
      </c>
      <c r="B75" s="244" t="s">
        <v>431</v>
      </c>
      <c r="C75" s="201" t="s">
        <v>69</v>
      </c>
      <c r="D75" s="202">
        <v>1</v>
      </c>
      <c r="E75" s="203">
        <v>0</v>
      </c>
      <c r="F75" s="203">
        <f t="shared" si="0"/>
        <v>0</v>
      </c>
    </row>
    <row r="76" spans="1:6" ht="16.5">
      <c r="A76" s="102"/>
      <c r="B76" s="128"/>
      <c r="C76" s="201"/>
      <c r="D76" s="202"/>
      <c r="E76" s="203"/>
      <c r="F76" s="203"/>
    </row>
    <row r="77" spans="1:6" ht="74.25" customHeight="1">
      <c r="A77" s="120" t="s">
        <v>437</v>
      </c>
      <c r="B77" s="106" t="s">
        <v>335</v>
      </c>
      <c r="C77" s="103"/>
      <c r="D77" s="103"/>
      <c r="E77" s="103"/>
      <c r="F77" s="103"/>
    </row>
    <row r="78" spans="1:6" ht="16.5">
      <c r="A78" s="102"/>
      <c r="B78" s="128" t="s">
        <v>336</v>
      </c>
      <c r="C78" s="201" t="s">
        <v>60</v>
      </c>
      <c r="D78" s="202">
        <v>15</v>
      </c>
      <c r="E78" s="203">
        <v>0</v>
      </c>
      <c r="F78" s="203">
        <f>E78*D78</f>
        <v>0</v>
      </c>
    </row>
    <row r="79" spans="1:6" ht="16.5">
      <c r="A79" s="102"/>
      <c r="B79" s="106" t="s">
        <v>337</v>
      </c>
      <c r="C79" s="201" t="s">
        <v>60</v>
      </c>
      <c r="D79" s="202">
        <v>15</v>
      </c>
      <c r="E79" s="203">
        <v>0</v>
      </c>
      <c r="F79" s="203">
        <f>E79*D79</f>
        <v>0</v>
      </c>
    </row>
    <row r="80" spans="1:6" ht="16.5">
      <c r="A80" s="102"/>
      <c r="B80" s="128"/>
      <c r="C80" s="201"/>
      <c r="D80" s="202"/>
      <c r="E80" s="203"/>
      <c r="F80" s="203"/>
    </row>
    <row r="81" spans="1:6" ht="72.75" customHeight="1">
      <c r="A81" s="120" t="s">
        <v>438</v>
      </c>
      <c r="B81" s="106" t="s">
        <v>338</v>
      </c>
      <c r="C81" s="103"/>
      <c r="D81" s="103"/>
      <c r="E81" s="103"/>
      <c r="F81" s="103"/>
    </row>
    <row r="82" spans="1:6" ht="16.5">
      <c r="A82" s="102"/>
      <c r="B82" s="128" t="s">
        <v>336</v>
      </c>
      <c r="C82" s="201" t="s">
        <v>60</v>
      </c>
      <c r="D82" s="202">
        <v>15</v>
      </c>
      <c r="E82" s="203">
        <v>0</v>
      </c>
      <c r="F82" s="203">
        <f>E82*D82</f>
        <v>0</v>
      </c>
    </row>
    <row r="83" spans="1:6" ht="16.5">
      <c r="A83" s="102"/>
      <c r="B83" s="106" t="s">
        <v>337</v>
      </c>
      <c r="C83" s="201" t="s">
        <v>60</v>
      </c>
      <c r="D83" s="202">
        <v>15</v>
      </c>
      <c r="E83" s="203">
        <v>0</v>
      </c>
      <c r="F83" s="203">
        <f>E83*D83</f>
        <v>0</v>
      </c>
    </row>
    <row r="84" spans="1:6" ht="16.5">
      <c r="A84" s="102"/>
      <c r="B84" s="128"/>
      <c r="C84" s="201"/>
      <c r="D84" s="202"/>
      <c r="E84" s="203"/>
      <c r="F84" s="203"/>
    </row>
    <row r="85" spans="1:6" ht="66.75" customHeight="1">
      <c r="A85" s="120" t="s">
        <v>439</v>
      </c>
      <c r="B85" s="106" t="s">
        <v>339</v>
      </c>
      <c r="C85" s="103"/>
      <c r="D85" s="103"/>
      <c r="E85" s="103"/>
      <c r="F85" s="103"/>
    </row>
    <row r="86" spans="1:6" ht="16.5">
      <c r="A86" s="102"/>
      <c r="B86" s="128" t="s">
        <v>336</v>
      </c>
      <c r="C86" s="201" t="s">
        <v>60</v>
      </c>
      <c r="D86" s="202">
        <v>15</v>
      </c>
      <c r="E86" s="203">
        <v>0</v>
      </c>
      <c r="F86" s="203">
        <f>E86*D86</f>
        <v>0</v>
      </c>
    </row>
    <row r="87" spans="1:6" ht="16.5">
      <c r="A87" s="102"/>
      <c r="B87" s="106" t="s">
        <v>337</v>
      </c>
      <c r="C87" s="201" t="s">
        <v>60</v>
      </c>
      <c r="D87" s="202">
        <v>15</v>
      </c>
      <c r="E87" s="203">
        <v>0</v>
      </c>
      <c r="F87" s="203">
        <f>E87*D87</f>
        <v>0</v>
      </c>
    </row>
    <row r="88" spans="1:6" ht="16.5">
      <c r="A88" s="102"/>
      <c r="B88" s="106"/>
      <c r="C88" s="201"/>
      <c r="D88" s="202"/>
      <c r="E88" s="203"/>
      <c r="F88" s="203"/>
    </row>
    <row r="89" spans="1:6" ht="72" customHeight="1">
      <c r="A89" s="120" t="s">
        <v>440</v>
      </c>
      <c r="B89" s="106" t="s">
        <v>340</v>
      </c>
      <c r="C89" s="103"/>
      <c r="D89" s="103"/>
      <c r="E89" s="103"/>
      <c r="F89" s="103"/>
    </row>
    <row r="90" spans="1:6" ht="16.5">
      <c r="A90" s="102"/>
      <c r="B90" s="128" t="s">
        <v>336</v>
      </c>
      <c r="C90" s="201" t="s">
        <v>60</v>
      </c>
      <c r="D90" s="202">
        <v>15</v>
      </c>
      <c r="E90" s="203">
        <v>0</v>
      </c>
      <c r="F90" s="203">
        <f>E90*D90</f>
        <v>0</v>
      </c>
    </row>
    <row r="91" spans="1:6" ht="16.5">
      <c r="A91" s="102"/>
      <c r="B91" s="106" t="s">
        <v>337</v>
      </c>
      <c r="C91" s="201" t="s">
        <v>60</v>
      </c>
      <c r="D91" s="202">
        <v>15</v>
      </c>
      <c r="E91" s="203">
        <v>0</v>
      </c>
      <c r="F91" s="203">
        <f>E91*D91</f>
        <v>0</v>
      </c>
    </row>
    <row r="92" spans="1:6" ht="16.5">
      <c r="A92" s="102"/>
      <c r="B92" s="128"/>
      <c r="C92" s="201"/>
      <c r="D92" s="202"/>
      <c r="E92" s="203"/>
      <c r="F92" s="203"/>
    </row>
    <row r="93" spans="1:6" ht="63.75">
      <c r="A93" s="120" t="s">
        <v>441</v>
      </c>
      <c r="B93" s="106" t="s">
        <v>341</v>
      </c>
      <c r="C93" s="201"/>
      <c r="D93" s="202"/>
      <c r="E93" s="203"/>
      <c r="F93" s="203"/>
    </row>
    <row r="94" spans="1:6" ht="16.5">
      <c r="A94" s="98" t="s">
        <v>58</v>
      </c>
      <c r="B94" s="106" t="s">
        <v>59</v>
      </c>
      <c r="C94" s="201" t="s">
        <v>60</v>
      </c>
      <c r="D94" s="202">
        <v>15</v>
      </c>
      <c r="E94" s="203">
        <v>0</v>
      </c>
      <c r="F94" s="203">
        <f>E94*D94</f>
        <v>0</v>
      </c>
    </row>
    <row r="95" spans="1:6" ht="16.5">
      <c r="A95" s="98" t="s">
        <v>61</v>
      </c>
      <c r="B95" s="106" t="s">
        <v>62</v>
      </c>
      <c r="C95" s="201" t="s">
        <v>60</v>
      </c>
      <c r="D95" s="202">
        <v>15</v>
      </c>
      <c r="E95" s="203">
        <v>0</v>
      </c>
      <c r="F95" s="203">
        <f>E95*D95</f>
        <v>0</v>
      </c>
    </row>
    <row r="96" spans="1:6" ht="17.25" thickBot="1">
      <c r="A96" s="102"/>
      <c r="B96" s="128"/>
      <c r="C96" s="99"/>
      <c r="D96" s="100"/>
      <c r="E96" s="101"/>
      <c r="F96" s="101"/>
    </row>
    <row r="97" spans="1:6" ht="17.25" thickBot="1">
      <c r="A97" s="245"/>
      <c r="B97" s="246" t="s">
        <v>342</v>
      </c>
      <c r="C97" s="247"/>
      <c r="D97" s="248"/>
      <c r="E97" s="249"/>
      <c r="F97" s="249">
        <f>SUM(F50:F96)</f>
        <v>0</v>
      </c>
    </row>
    <row r="98" spans="1:6" ht="17.25" thickTop="1">
      <c r="A98"/>
      <c r="B98"/>
      <c r="C98"/>
      <c r="D98"/>
      <c r="E98"/>
      <c r="F98"/>
    </row>
  </sheetData>
  <sheetProtection selectLockedCells="1" selectUnlockedCells="1"/>
  <mergeCells count="45">
    <mergeCell ref="B40:F40"/>
    <mergeCell ref="B33:F33"/>
    <mergeCell ref="B16:F16"/>
    <mergeCell ref="B17:F17"/>
    <mergeCell ref="B18:F18"/>
    <mergeCell ref="B19:F19"/>
    <mergeCell ref="B20:F20"/>
    <mergeCell ref="B21:F21"/>
    <mergeCell ref="B22:F22"/>
    <mergeCell ref="B35:F35"/>
    <mergeCell ref="B47:F47"/>
    <mergeCell ref="B42:F42"/>
    <mergeCell ref="B43:F43"/>
    <mergeCell ref="B44:F44"/>
    <mergeCell ref="B45:F45"/>
    <mergeCell ref="B46:F46"/>
    <mergeCell ref="B37:F37"/>
    <mergeCell ref="B38:F38"/>
    <mergeCell ref="B39:F39"/>
    <mergeCell ref="B41:F41"/>
    <mergeCell ref="B14:F14"/>
    <mergeCell ref="B15:F15"/>
    <mergeCell ref="B26:F26"/>
    <mergeCell ref="B27:F27"/>
    <mergeCell ref="B36:F36"/>
    <mergeCell ref="B24:F24"/>
    <mergeCell ref="B34:F34"/>
    <mergeCell ref="B9:F9"/>
    <mergeCell ref="B10:F10"/>
    <mergeCell ref="B11:F11"/>
    <mergeCell ref="B12:F12"/>
    <mergeCell ref="B13:F13"/>
    <mergeCell ref="B32:F32"/>
    <mergeCell ref="B23:F23"/>
    <mergeCell ref="B29:F29"/>
    <mergeCell ref="B30:F30"/>
    <mergeCell ref="B31:F31"/>
    <mergeCell ref="B3:F3"/>
    <mergeCell ref="B4:F4"/>
    <mergeCell ref="B5:F5"/>
    <mergeCell ref="B6:F6"/>
    <mergeCell ref="B7:F7"/>
    <mergeCell ref="B8:F8"/>
    <mergeCell ref="B25:F25"/>
    <mergeCell ref="B28:F28"/>
  </mergeCells>
  <printOptions/>
  <pageMargins left="0.7874015748031497" right="0.3937007874015748" top="0.984251968503937" bottom="0.984251968503937" header="0.5118110236220472" footer="0.5118110236220472"/>
  <pageSetup horizontalDpi="300" verticalDpi="300" orientation="portrait" paperSize="9" scale="96" r:id="rId1"/>
  <headerFooter alignWithMargins="0">
    <oddHeader>&amp;R&amp;9POPIS GRADBENIH DEL
A/6.0 RUŠITVENA DELA</oddHeader>
    <oddFooter>&amp;R&amp;P</oddFooter>
  </headerFooter>
  <rowBreaks count="1" manualBreakCount="1">
    <brk id="30" max="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Topic</dc:creator>
  <cp:keywords/>
  <dc:description/>
  <cp:lastModifiedBy>Judita Gačnik</cp:lastModifiedBy>
  <cp:lastPrinted>2017-03-27T22:29:08Z</cp:lastPrinted>
  <dcterms:created xsi:type="dcterms:W3CDTF">2011-09-10T16:03:06Z</dcterms:created>
  <dcterms:modified xsi:type="dcterms:W3CDTF">2018-02-12T08:56:58Z</dcterms:modified>
  <cp:category/>
  <cp:version/>
  <cp:contentType/>
  <cp:contentStatus/>
</cp:coreProperties>
</file>